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pgindustriesinc-my.sharepoint.com/personal/kbare_ppg_com/Documents/Desktop/4Q 2024/For Website/"/>
    </mc:Choice>
  </mc:AlternateContent>
  <xr:revisionPtr revIDLastSave="6" documentId="8_{F51F3740-270F-4E2F-A635-4D01D42AA58F}" xr6:coauthVersionLast="47" xr6:coauthVersionMax="47" xr10:uidLastSave="{D8AD5B5A-D6D0-44F8-87C7-3477764084BF}"/>
  <bookViews>
    <workbookView xWindow="-120" yWindow="-120" windowWidth="29040" windowHeight="15720" xr2:uid="{267AC690-13EA-4D42-B63A-F50B4ED24BBE}"/>
  </bookViews>
  <sheets>
    <sheet name="2022 EPS- Specials" sheetId="5" r:id="rId1"/>
    <sheet name="2023 EPS - Specials" sheetId="4" r:id="rId2"/>
    <sheet name="2024 EPS - Specials" sheetId="3" r:id="rId3"/>
    <sheet name="Segment Income Table - 2023" sheetId="2" r:id="rId4"/>
    <sheet name="Segment Income Table - 2024" sheetId="1" r:id="rId5"/>
  </sheets>
  <definedNames>
    <definedName name="_xlnm.Print_Area" localSheetId="0">'2022 EPS- Specials'!$A$1:$J$11</definedName>
    <definedName name="_xlnm.Print_Area" localSheetId="1">'2023 EPS - Specials'!$A$1:$J$47</definedName>
    <definedName name="_xlnm.Print_Area" localSheetId="2">'2024 EPS - Specials'!$A$1:$K$44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46" i="2" l="1"/>
  <c r="H46" i="2" s="1"/>
  <c r="G39" i="2"/>
  <c r="G38" i="2"/>
  <c r="G37" i="2"/>
  <c r="G36" i="2"/>
  <c r="G35" i="2"/>
  <c r="G34" i="2"/>
  <c r="G33" i="2"/>
  <c r="G32" i="2"/>
  <c r="G31" i="2"/>
  <c r="H27" i="2"/>
  <c r="H25" i="2"/>
  <c r="G24" i="2"/>
  <c r="G23" i="2"/>
  <c r="G22" i="2"/>
  <c r="C25" i="2"/>
  <c r="F25" i="2"/>
  <c r="E25" i="2"/>
  <c r="D25" i="2"/>
  <c r="G20" i="2"/>
  <c r="H18" i="2"/>
  <c r="F18" i="2"/>
  <c r="G17" i="2"/>
  <c r="G16" i="2"/>
  <c r="G15" i="2"/>
  <c r="G14" i="2"/>
  <c r="G13" i="2"/>
  <c r="E18" i="2"/>
  <c r="D18" i="2"/>
  <c r="C18" i="2"/>
  <c r="H11" i="2"/>
  <c r="H28" i="2" s="1"/>
  <c r="H40" i="2" s="1"/>
  <c r="E11" i="2"/>
  <c r="E28" i="2" s="1"/>
  <c r="G10" i="2"/>
  <c r="G9" i="2"/>
  <c r="G8" i="2"/>
  <c r="G7" i="2"/>
  <c r="F27" i="2"/>
  <c r="E27" i="2"/>
  <c r="D27" i="2"/>
  <c r="C27" i="2"/>
  <c r="G46" i="1"/>
  <c r="G39" i="1"/>
  <c r="G38" i="1"/>
  <c r="G37" i="1"/>
  <c r="G36" i="1"/>
  <c r="G35" i="1"/>
  <c r="G34" i="1"/>
  <c r="G33" i="1"/>
  <c r="G32" i="1"/>
  <c r="G31" i="1"/>
  <c r="D27" i="1"/>
  <c r="C27" i="1"/>
  <c r="G24" i="1"/>
  <c r="G23" i="1"/>
  <c r="G22" i="1"/>
  <c r="G21" i="1"/>
  <c r="F25" i="1"/>
  <c r="E25" i="1"/>
  <c r="D25" i="1"/>
  <c r="C25" i="1"/>
  <c r="F18" i="1"/>
  <c r="G17" i="1"/>
  <c r="G16" i="1"/>
  <c r="G15" i="1"/>
  <c r="G14" i="1"/>
  <c r="G13" i="1"/>
  <c r="E18" i="1"/>
  <c r="D18" i="1"/>
  <c r="C18" i="1"/>
  <c r="D11" i="1"/>
  <c r="G10" i="1"/>
  <c r="G9" i="1"/>
  <c r="G8" i="1"/>
  <c r="G7" i="1"/>
  <c r="F27" i="1"/>
  <c r="E11" i="1"/>
  <c r="G6" i="1"/>
  <c r="E47" i="2" l="1"/>
  <c r="E40" i="2" s="1"/>
  <c r="E28" i="1"/>
  <c r="G18" i="2"/>
  <c r="G25" i="1"/>
  <c r="G27" i="2"/>
  <c r="D28" i="1"/>
  <c r="G18" i="1"/>
  <c r="G25" i="2"/>
  <c r="G20" i="1"/>
  <c r="C11" i="2"/>
  <c r="F11" i="2"/>
  <c r="F28" i="2" s="1"/>
  <c r="C11" i="1"/>
  <c r="D11" i="2"/>
  <c r="D28" i="2" s="1"/>
  <c r="F11" i="1"/>
  <c r="F28" i="1" s="1"/>
  <c r="E27" i="1"/>
  <c r="G27" i="1" s="1"/>
  <c r="G6" i="2"/>
  <c r="G21" i="2"/>
  <c r="F47" i="1" l="1"/>
  <c r="F40" i="1" s="1"/>
  <c r="F47" i="2"/>
  <c r="F40" i="2" s="1"/>
  <c r="D47" i="1"/>
  <c r="D40" i="1" s="1"/>
  <c r="C28" i="2"/>
  <c r="G11" i="2"/>
  <c r="E47" i="1"/>
  <c r="E40" i="1" s="1"/>
  <c r="C28" i="1"/>
  <c r="G11" i="1"/>
  <c r="D47" i="2"/>
  <c r="G28" i="2" l="1"/>
  <c r="C47" i="2"/>
  <c r="C47" i="1"/>
  <c r="D40" i="2"/>
  <c r="G47" i="1" l="1"/>
  <c r="G47" i="2"/>
  <c r="H47" i="2" s="1"/>
  <c r="G30" i="2" l="1"/>
  <c r="G40" i="2" s="1"/>
  <c r="C40" i="2"/>
  <c r="G30" i="1"/>
  <c r="G40" i="1" s="1"/>
  <c r="C40" i="1"/>
</calcChain>
</file>

<file path=xl/sharedStrings.xml><?xml version="1.0" encoding="utf-8"?>
<sst xmlns="http://schemas.openxmlformats.org/spreadsheetml/2006/main" count="238" uniqueCount="69">
  <si>
    <t>Quarter Ended</t>
  </si>
  <si>
    <t>Year Ended</t>
  </si>
  <si>
    <t>($ in millions)</t>
  </si>
  <si>
    <t>March 31, 2024</t>
  </si>
  <si>
    <t>June 30, 2024</t>
  </si>
  <si>
    <t>September 30, 2024</t>
  </si>
  <si>
    <t>December 31, 2024</t>
  </si>
  <si>
    <t>Net sales to external customers</t>
  </si>
  <si>
    <t>Cost of sales, exclusive of depreciation and amortization</t>
  </si>
  <si>
    <t xml:space="preserve">Selling, general and administrative </t>
  </si>
  <si>
    <t>Depreciation and amortization</t>
  </si>
  <si>
    <t>Other</t>
  </si>
  <si>
    <t xml:space="preserve">     Global Architectural segment income</t>
  </si>
  <si>
    <t xml:space="preserve">     Performance Coatings segment income</t>
  </si>
  <si>
    <t xml:space="preserve">     Industrial Coatings segment income</t>
  </si>
  <si>
    <t>Total net sales to external customers</t>
  </si>
  <si>
    <t>Total segment income</t>
  </si>
  <si>
    <t>Corporate / Non-Segment Items</t>
  </si>
  <si>
    <t>Corporate / non-segment unallocated, exclusive of depreciation and amortization</t>
  </si>
  <si>
    <t>Corporate / non-segment depreciation and amortization</t>
  </si>
  <si>
    <t>Interest expense, net of interest income</t>
  </si>
  <si>
    <t>Business restructuring-related costs, net</t>
  </si>
  <si>
    <t>Portfolio optimization</t>
  </si>
  <si>
    <t>Legacy environmental remediation charges</t>
  </si>
  <si>
    <t>Insurance recoveries</t>
  </si>
  <si>
    <t>Impairment and other related charges, net</t>
  </si>
  <si>
    <t>Argentina currency devaluation losses</t>
  </si>
  <si>
    <t>Pension settlement charge</t>
  </si>
  <si>
    <t xml:space="preserve">     Total income from continuing operations before income taxes</t>
  </si>
  <si>
    <t>Total income from continuing operations before income taxes</t>
  </si>
  <si>
    <t>Calculate "Corporate / non-segment unallocated"</t>
  </si>
  <si>
    <t>March 31, 2023</t>
  </si>
  <si>
    <t>June 30, 2023</t>
  </si>
  <si>
    <t>September 30, 2023</t>
  </si>
  <si>
    <t>December 31, 2023</t>
  </si>
  <si>
    <t>December 31, 2022</t>
  </si>
  <si>
    <t>Q1 2024</t>
  </si>
  <si>
    <t>Income before taxes</t>
  </si>
  <si>
    <t>Tax expense</t>
  </si>
  <si>
    <t>Minority Interest</t>
  </si>
  <si>
    <t>Net income</t>
  </si>
  <si>
    <t>Effective Tax Rate</t>
  </si>
  <si>
    <t>EPS</t>
  </si>
  <si>
    <t>As Reported, Continuing Operations</t>
  </si>
  <si>
    <t>Portfolio Optimization</t>
  </si>
  <si>
    <t>Business restructuring and related costs, net</t>
  </si>
  <si>
    <t>Amortization expense</t>
  </si>
  <si>
    <t>Adjusted Continuing Operations, excluding Specials</t>
  </si>
  <si>
    <t>Q2 2024</t>
  </si>
  <si>
    <t xml:space="preserve">Legacy environmental remediation charges </t>
  </si>
  <si>
    <t>Q3 2024</t>
  </si>
  <si>
    <t>Q4 2024</t>
  </si>
  <si>
    <t>YTD Q4 2024</t>
  </si>
  <si>
    <t>Q1 2023</t>
  </si>
  <si>
    <t>Insurance recovery of expenses incurred due to a natural disaster</t>
  </si>
  <si>
    <t>Q2 2023</t>
  </si>
  <si>
    <t>Transaction-related costs</t>
  </si>
  <si>
    <t>Q3 2023</t>
  </si>
  <si>
    <t>Q4 2023</t>
  </si>
  <si>
    <t>Portfolio optimization costs</t>
  </si>
  <si>
    <t>Impairment and other related charges</t>
  </si>
  <si>
    <t xml:space="preserve">Insurance recovery </t>
  </si>
  <si>
    <t>Currency valuation loss</t>
  </si>
  <si>
    <t>Environmental remediation charges</t>
  </si>
  <si>
    <t>YTD 2023</t>
  </si>
  <si>
    <t>Acquisition-related amortization expense</t>
  </si>
  <si>
    <t>Argentina currency devaluation loss</t>
  </si>
  <si>
    <t xml:space="preserve">Insurance recoveries </t>
  </si>
  <si>
    <t>YTD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</si>
</sst>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* #,##0;* \(#,##0\);* &quot;-&quot;;_(@_)"/>
    <numFmt numFmtId="167" formatCode="* #,##0;* \(#,##0\);* #,##0;_(@_)"/>
    <numFmt numFmtId="168" formatCode="#0.0%;&quot;-&quot;#0.0%;#0.0%;_(@_)"/>
    <numFmt numFmtId="169" formatCode="* #,##0.00;* \(#,##0.00\);* &quot;-&quot;;_(@_)"/>
    <numFmt numFmtId="170" formatCode="* #,##0.000;* \(#,##0.000\);* &quot;-&quot;;_(@_)"/>
    <numFmt numFmtId="171" formatCode="_(* #,##0.0000_);_(* \(#,##0.0000\);_(* &quot;-&quot;??_);_(@_)"/>
    <numFmt numFmtId="172" formatCode="_(* #,##0.000000_);_(* \(#,##0.000000\);_(* &quot;-&quot;??_);_(@_)"/>
    <numFmt numFmtId="173" formatCode="_(* #,##0.0_);_(* \(#,##0.0\);_(* &quot;-&quot;?_);_(@_)"/>
    <numFmt numFmtId="174" formatCode="_(* #,##0.000_);_(* \(#,##0.000\);_(* &quot;-&quot;??_);_(@_)"/>
    <numFmt numFmtId="175" formatCode="0.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i/>
      <sz val="9"/>
      <color rgb="FF0000FF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3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1" xfId="0" applyFont="1" applyFill="1" applyBorder="1"/>
    <xf numFmtId="15" fontId="4" fillId="2" borderId="1" xfId="0" quotePrefix="1" applyNumberFormat="1" applyFont="1" applyFill="1" applyBorder="1" applyAlignment="1">
      <alignment horizontal="center"/>
    </xf>
    <xf numFmtId="0" fontId="2" fillId="3" borderId="0" xfId="0" applyFont="1" applyFill="1"/>
    <xf numFmtId="164" fontId="2" fillId="0" borderId="0" xfId="2" applyNumberFormat="1" applyFont="1"/>
    <xf numFmtId="165" fontId="2" fillId="0" borderId="0" xfId="1" applyNumberFormat="1" applyFont="1"/>
    <xf numFmtId="165" fontId="2" fillId="3" borderId="0" xfId="1" applyNumberFormat="1" applyFont="1" applyFill="1"/>
    <xf numFmtId="0" fontId="4" fillId="3" borderId="0" xfId="0" applyFont="1" applyFill="1"/>
    <xf numFmtId="164" fontId="4" fillId="0" borderId="2" xfId="2" applyNumberFormat="1" applyFont="1" applyBorder="1"/>
    <xf numFmtId="164" fontId="4" fillId="3" borderId="2" xfId="2" applyNumberFormat="1" applyFont="1" applyFill="1" applyBorder="1"/>
    <xf numFmtId="0" fontId="5" fillId="0" borderId="0" xfId="0" applyFont="1"/>
    <xf numFmtId="165" fontId="2" fillId="0" borderId="0" xfId="0" applyNumberFormat="1" applyFont="1"/>
    <xf numFmtId="0" fontId="4" fillId="0" borderId="0" xfId="0" applyFont="1"/>
    <xf numFmtId="164" fontId="4" fillId="0" borderId="3" xfId="2" applyNumberFormat="1" applyFont="1" applyBorder="1"/>
    <xf numFmtId="0" fontId="6" fillId="0" borderId="0" xfId="0" applyFont="1"/>
    <xf numFmtId="165" fontId="6" fillId="0" borderId="0" xfId="0" applyNumberFormat="1" applyFont="1"/>
    <xf numFmtId="164" fontId="2" fillId="3" borderId="0" xfId="2" applyNumberFormat="1" applyFont="1" applyFill="1"/>
    <xf numFmtId="0" fontId="7" fillId="0" borderId="0" xfId="3"/>
    <xf numFmtId="0" fontId="8" fillId="4" borderId="0" xfId="3" applyFont="1" applyFill="1" applyAlignment="1">
      <alignment vertical="center" wrapText="1"/>
    </xf>
    <xf numFmtId="0" fontId="9" fillId="4" borderId="4" xfId="3" applyFont="1" applyFill="1" applyBorder="1" applyAlignment="1">
      <alignment horizontal="left" vertical="center" wrapText="1"/>
    </xf>
    <xf numFmtId="0" fontId="9" fillId="4" borderId="5" xfId="3" applyFont="1" applyFill="1" applyBorder="1" applyAlignment="1">
      <alignment horizontal="center" vertical="center" wrapText="1"/>
    </xf>
    <xf numFmtId="0" fontId="9" fillId="4" borderId="6" xfId="3" applyFont="1" applyFill="1" applyBorder="1" applyAlignment="1">
      <alignment horizontal="center" vertical="center" wrapText="1"/>
    </xf>
    <xf numFmtId="0" fontId="9" fillId="4" borderId="7" xfId="3" applyFont="1" applyFill="1" applyBorder="1" applyAlignment="1">
      <alignment horizontal="center" vertical="center" wrapText="1"/>
    </xf>
    <xf numFmtId="0" fontId="9" fillId="4" borderId="0" xfId="3" applyFont="1" applyFill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 wrapText="1"/>
    </xf>
    <xf numFmtId="0" fontId="8" fillId="0" borderId="9" xfId="3" applyFont="1" applyBorder="1" applyAlignment="1">
      <alignment horizontal="left" vertical="center" wrapText="1"/>
    </xf>
    <xf numFmtId="166" fontId="8" fillId="0" borderId="10" xfId="3" applyNumberFormat="1" applyFont="1" applyBorder="1" applyAlignment="1">
      <alignment vertical="center" wrapText="1"/>
    </xf>
    <xf numFmtId="167" fontId="8" fillId="0" borderId="0" xfId="3" applyNumberFormat="1" applyFont="1" applyAlignment="1">
      <alignment vertical="center" wrapText="1"/>
    </xf>
    <xf numFmtId="166" fontId="8" fillId="0" borderId="0" xfId="3" applyNumberFormat="1" applyFont="1" applyAlignment="1">
      <alignment vertical="center" wrapText="1"/>
    </xf>
    <xf numFmtId="168" fontId="8" fillId="0" borderId="11" xfId="3" applyNumberFormat="1" applyFont="1" applyBorder="1" applyAlignment="1">
      <alignment vertical="center" wrapText="1"/>
    </xf>
    <xf numFmtId="168" fontId="8" fillId="0" borderId="0" xfId="3" applyNumberFormat="1" applyFont="1" applyAlignment="1">
      <alignment vertical="center" wrapText="1"/>
    </xf>
    <xf numFmtId="169" fontId="8" fillId="0" borderId="12" xfId="3" applyNumberFormat="1" applyFont="1" applyBorder="1" applyAlignment="1">
      <alignment vertical="center" wrapText="1"/>
    </xf>
    <xf numFmtId="0" fontId="8" fillId="0" borderId="10" xfId="3" applyFont="1" applyBorder="1" applyAlignment="1">
      <alignment horizontal="left" vertical="center" wrapText="1" indent="2"/>
    </xf>
    <xf numFmtId="166" fontId="8" fillId="3" borderId="10" xfId="3" applyNumberFormat="1" applyFont="1" applyFill="1" applyBorder="1" applyAlignment="1">
      <alignment vertical="center" wrapText="1"/>
    </xf>
    <xf numFmtId="167" fontId="8" fillId="3" borderId="0" xfId="3" applyNumberFormat="1" applyFont="1" applyFill="1" applyAlignment="1">
      <alignment vertical="center" wrapText="1"/>
    </xf>
    <xf numFmtId="166" fontId="8" fillId="3" borderId="0" xfId="3" applyNumberFormat="1" applyFont="1" applyFill="1" applyAlignment="1">
      <alignment vertical="center" wrapText="1"/>
    </xf>
    <xf numFmtId="168" fontId="8" fillId="3" borderId="11" xfId="3" applyNumberFormat="1" applyFont="1" applyFill="1" applyBorder="1" applyAlignment="1">
      <alignment vertical="center" wrapText="1"/>
    </xf>
    <xf numFmtId="0" fontId="8" fillId="0" borderId="13" xfId="3" applyFont="1" applyBorder="1" applyAlignment="1">
      <alignment horizontal="left" vertical="center" wrapText="1"/>
    </xf>
    <xf numFmtId="166" fontId="8" fillId="0" borderId="13" xfId="3" applyNumberFormat="1" applyFont="1" applyBorder="1" applyAlignment="1">
      <alignment vertical="center" wrapText="1"/>
    </xf>
    <xf numFmtId="167" fontId="8" fillId="0" borderId="14" xfId="3" applyNumberFormat="1" applyFont="1" applyBorder="1" applyAlignment="1">
      <alignment vertical="center" wrapText="1"/>
    </xf>
    <xf numFmtId="166" fontId="8" fillId="0" borderId="14" xfId="3" applyNumberFormat="1" applyFont="1" applyBorder="1" applyAlignment="1">
      <alignment vertical="center" wrapText="1"/>
    </xf>
    <xf numFmtId="168" fontId="8" fillId="0" borderId="15" xfId="3" applyNumberFormat="1" applyFont="1" applyBorder="1" applyAlignment="1">
      <alignment vertical="center" wrapText="1"/>
    </xf>
    <xf numFmtId="169" fontId="8" fillId="0" borderId="16" xfId="3" applyNumberFormat="1" applyFont="1" applyBorder="1" applyAlignment="1">
      <alignment vertical="center" wrapText="1"/>
    </xf>
    <xf numFmtId="0" fontId="10" fillId="0" borderId="0" xfId="3" applyFont="1"/>
    <xf numFmtId="169" fontId="8" fillId="3" borderId="12" xfId="3" applyNumberFormat="1" applyFont="1" applyFill="1" applyBorder="1" applyAlignment="1">
      <alignment vertical="center" wrapText="1"/>
    </xf>
    <xf numFmtId="0" fontId="10" fillId="3" borderId="0" xfId="3" applyFont="1" applyFill="1"/>
    <xf numFmtId="0" fontId="8" fillId="3" borderId="0" xfId="3" applyFont="1" applyFill="1" applyAlignment="1">
      <alignment vertical="center" wrapText="1"/>
    </xf>
    <xf numFmtId="0" fontId="8" fillId="3" borderId="17" xfId="3" applyFont="1" applyFill="1" applyBorder="1" applyAlignment="1">
      <alignment vertical="center" wrapText="1"/>
    </xf>
    <xf numFmtId="0" fontId="8" fillId="3" borderId="18" xfId="3" applyFont="1" applyFill="1" applyBorder="1" applyAlignment="1">
      <alignment vertical="center" wrapText="1"/>
    </xf>
    <xf numFmtId="170" fontId="8" fillId="3" borderId="0" xfId="3" applyNumberFormat="1" applyFont="1" applyFill="1" applyAlignment="1">
      <alignment vertical="center" wrapText="1"/>
    </xf>
    <xf numFmtId="43" fontId="10" fillId="3" borderId="0" xfId="3" applyNumberFormat="1" applyFont="1" applyFill="1"/>
    <xf numFmtId="0" fontId="9" fillId="3" borderId="19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170" fontId="9" fillId="3" borderId="7" xfId="3" applyNumberFormat="1" applyFont="1" applyFill="1" applyBorder="1" applyAlignment="1">
      <alignment horizontal="center" vertical="center" wrapText="1"/>
    </xf>
    <xf numFmtId="0" fontId="8" fillId="3" borderId="20" xfId="3" applyFont="1" applyFill="1" applyBorder="1" applyAlignment="1">
      <alignment vertical="center" wrapText="1"/>
    </xf>
    <xf numFmtId="0" fontId="8" fillId="3" borderId="21" xfId="3" applyFont="1" applyFill="1" applyBorder="1" applyAlignment="1">
      <alignment horizontal="left" vertical="center" wrapText="1"/>
    </xf>
    <xf numFmtId="168" fontId="8" fillId="3" borderId="0" xfId="3" applyNumberFormat="1" applyFont="1" applyFill="1" applyAlignment="1">
      <alignment vertical="center" wrapText="1"/>
    </xf>
    <xf numFmtId="169" fontId="8" fillId="3" borderId="11" xfId="3" applyNumberFormat="1" applyFont="1" applyFill="1" applyBorder="1" applyAlignment="1">
      <alignment vertical="center" wrapText="1"/>
    </xf>
    <xf numFmtId="0" fontId="8" fillId="3" borderId="22" xfId="3" applyFont="1" applyFill="1" applyBorder="1" applyAlignment="1">
      <alignment horizontal="left" vertical="center" wrapText="1" indent="2"/>
    </xf>
    <xf numFmtId="43" fontId="10" fillId="3" borderId="0" xfId="4" applyFont="1" applyFill="1"/>
    <xf numFmtId="0" fontId="8" fillId="3" borderId="22" xfId="3" applyFont="1" applyFill="1" applyBorder="1" applyAlignment="1">
      <alignment horizontal="left" vertical="center" indent="2"/>
    </xf>
    <xf numFmtId="0" fontId="8" fillId="3" borderId="23" xfId="3" applyFont="1" applyFill="1" applyBorder="1" applyAlignment="1">
      <alignment horizontal="left" vertical="center" wrapText="1"/>
    </xf>
    <xf numFmtId="166" fontId="8" fillId="3" borderId="13" xfId="3" applyNumberFormat="1" applyFont="1" applyFill="1" applyBorder="1" applyAlignment="1">
      <alignment vertical="center" wrapText="1"/>
    </xf>
    <xf numFmtId="167" fontId="8" fillId="3" borderId="14" xfId="3" applyNumberFormat="1" applyFont="1" applyFill="1" applyBorder="1" applyAlignment="1">
      <alignment vertical="center" wrapText="1"/>
    </xf>
    <xf numFmtId="166" fontId="8" fillId="3" borderId="14" xfId="3" applyNumberFormat="1" applyFont="1" applyFill="1" applyBorder="1" applyAlignment="1">
      <alignment vertical="center" wrapText="1"/>
    </xf>
    <xf numFmtId="168" fontId="8" fillId="3" borderId="14" xfId="3" applyNumberFormat="1" applyFont="1" applyFill="1" applyBorder="1" applyAlignment="1">
      <alignment vertical="center" wrapText="1"/>
    </xf>
    <xf numFmtId="169" fontId="8" fillId="3" borderId="15" xfId="3" applyNumberFormat="1" applyFont="1" applyFill="1" applyBorder="1" applyAlignment="1">
      <alignment vertical="center" wrapText="1"/>
    </xf>
    <xf numFmtId="170" fontId="10" fillId="3" borderId="0" xfId="3" applyNumberFormat="1" applyFont="1" applyFill="1"/>
    <xf numFmtId="0" fontId="9" fillId="3" borderId="4" xfId="3" applyFont="1" applyFill="1" applyBorder="1" applyAlignment="1">
      <alignment horizontal="left" vertical="center" wrapText="1"/>
    </xf>
    <xf numFmtId="0" fontId="9" fillId="3" borderId="7" xfId="3" applyFont="1" applyFill="1" applyBorder="1" applyAlignment="1">
      <alignment horizontal="center" vertical="center" wrapText="1"/>
    </xf>
    <xf numFmtId="170" fontId="9" fillId="3" borderId="24" xfId="3" applyNumberFormat="1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left" vertical="center" wrapText="1"/>
    </xf>
    <xf numFmtId="0" fontId="8" fillId="3" borderId="10" xfId="3" applyFont="1" applyFill="1" applyBorder="1" applyAlignment="1">
      <alignment horizontal="left" vertical="center" wrapText="1" indent="2"/>
    </xf>
    <xf numFmtId="171" fontId="10" fillId="3" borderId="0" xfId="3" applyNumberFormat="1" applyFont="1" applyFill="1"/>
    <xf numFmtId="172" fontId="10" fillId="3" borderId="0" xfId="3" applyNumberFormat="1" applyFont="1" applyFill="1"/>
    <xf numFmtId="0" fontId="8" fillId="3" borderId="13" xfId="3" applyFont="1" applyFill="1" applyBorder="1" applyAlignment="1">
      <alignment horizontal="left" vertical="center" wrapText="1"/>
    </xf>
    <xf numFmtId="168" fontId="8" fillId="3" borderId="15" xfId="3" applyNumberFormat="1" applyFont="1" applyFill="1" applyBorder="1" applyAlignment="1">
      <alignment vertical="center" wrapText="1"/>
    </xf>
    <xf numFmtId="173" fontId="10" fillId="3" borderId="0" xfId="3" applyNumberFormat="1" applyFont="1" applyFill="1"/>
    <xf numFmtId="167" fontId="8" fillId="3" borderId="13" xfId="3" applyNumberFormat="1" applyFont="1" applyFill="1" applyBorder="1" applyAlignment="1">
      <alignment vertical="center" wrapText="1"/>
    </xf>
    <xf numFmtId="166" fontId="10" fillId="3" borderId="0" xfId="3" applyNumberFormat="1" applyFont="1" applyFill="1"/>
    <xf numFmtId="0" fontId="9" fillId="3" borderId="25" xfId="3" applyFont="1" applyFill="1" applyBorder="1" applyAlignment="1">
      <alignment horizontal="center" vertical="center" wrapText="1"/>
    </xf>
    <xf numFmtId="0" fontId="9" fillId="3" borderId="26" xfId="3" applyFont="1" applyFill="1" applyBorder="1" applyAlignment="1">
      <alignment horizontal="center" vertical="center" wrapText="1"/>
    </xf>
    <xf numFmtId="166" fontId="8" fillId="3" borderId="27" xfId="3" applyNumberFormat="1" applyFont="1" applyFill="1" applyBorder="1" applyAlignment="1">
      <alignment vertical="center" wrapText="1"/>
    </xf>
    <xf numFmtId="166" fontId="8" fillId="3" borderId="28" xfId="3" applyNumberFormat="1" applyFont="1" applyFill="1" applyBorder="1" applyAlignment="1">
      <alignment vertical="center" wrapText="1"/>
    </xf>
    <xf numFmtId="167" fontId="8" fillId="3" borderId="28" xfId="3" applyNumberFormat="1" applyFont="1" applyFill="1" applyBorder="1" applyAlignment="1">
      <alignment vertical="center" wrapText="1"/>
    </xf>
    <xf numFmtId="168" fontId="8" fillId="3" borderId="29" xfId="3" applyNumberFormat="1" applyFont="1" applyFill="1" applyBorder="1" applyAlignment="1">
      <alignment vertical="center" wrapText="1"/>
    </xf>
    <xf numFmtId="0" fontId="8" fillId="3" borderId="10" xfId="3" applyFont="1" applyFill="1" applyBorder="1" applyAlignment="1">
      <alignment horizontal="left" vertical="center" indent="2"/>
    </xf>
    <xf numFmtId="169" fontId="8" fillId="3" borderId="11" xfId="3" applyNumberFormat="1" applyFont="1" applyFill="1" applyBorder="1" applyAlignment="1">
      <alignment horizontal="right" vertical="center" wrapText="1"/>
    </xf>
    <xf numFmtId="166" fontId="8" fillId="3" borderId="30" xfId="3" applyNumberFormat="1" applyFont="1" applyFill="1" applyBorder="1" applyAlignment="1">
      <alignment vertical="center" wrapText="1"/>
    </xf>
    <xf numFmtId="166" fontId="8" fillId="3" borderId="31" xfId="3" applyNumberFormat="1" applyFont="1" applyFill="1" applyBorder="1" applyAlignment="1">
      <alignment vertical="center" wrapText="1"/>
    </xf>
    <xf numFmtId="169" fontId="10" fillId="3" borderId="0" xfId="3" applyNumberFormat="1" applyFont="1" applyFill="1"/>
    <xf numFmtId="174" fontId="10" fillId="3" borderId="0" xfId="3" applyNumberFormat="1" applyFont="1" applyFill="1"/>
    <xf numFmtId="0" fontId="9" fillId="4" borderId="19" xfId="3" applyFont="1" applyFill="1" applyBorder="1" applyAlignment="1">
      <alignment horizontal="left" vertical="center" wrapText="1"/>
    </xf>
    <xf numFmtId="0" fontId="8" fillId="0" borderId="32" xfId="3" applyFont="1" applyBorder="1" applyAlignment="1">
      <alignment horizontal="left" vertical="center" wrapText="1"/>
    </xf>
    <xf numFmtId="169" fontId="8" fillId="3" borderId="20" xfId="3" applyNumberFormat="1" applyFont="1" applyFill="1" applyBorder="1" applyAlignment="1">
      <alignment vertical="center" wrapText="1"/>
    </xf>
    <xf numFmtId="0" fontId="8" fillId="0" borderId="33" xfId="3" applyFont="1" applyBorder="1" applyAlignment="1">
      <alignment horizontal="left" vertical="center" wrapText="1" indent="2"/>
    </xf>
    <xf numFmtId="0" fontId="8" fillId="0" borderId="34" xfId="3" applyFont="1" applyBorder="1" applyAlignment="1">
      <alignment horizontal="left" vertical="center" wrapText="1"/>
    </xf>
    <xf numFmtId="166" fontId="8" fillId="0" borderId="35" xfId="3" applyNumberFormat="1" applyFont="1" applyBorder="1" applyAlignment="1">
      <alignment vertical="center" wrapText="1"/>
    </xf>
    <xf numFmtId="168" fontId="8" fillId="0" borderId="35" xfId="3" applyNumberFormat="1" applyFont="1" applyBorder="1" applyAlignment="1">
      <alignment vertical="center" wrapText="1"/>
    </xf>
    <xf numFmtId="169" fontId="8" fillId="0" borderId="36" xfId="3" applyNumberFormat="1" applyFont="1" applyBorder="1" applyAlignment="1">
      <alignment vertical="center" wrapText="1"/>
    </xf>
    <xf numFmtId="2" fontId="10" fillId="0" borderId="0" xfId="3" applyNumberFormat="1" applyFont="1"/>
    <xf numFmtId="169" fontId="10" fillId="0" borderId="0" xfId="3" applyNumberFormat="1" applyFont="1"/>
    <xf numFmtId="43" fontId="7" fillId="0" borderId="0" xfId="3" applyNumberFormat="1"/>
    <xf numFmtId="43" fontId="11" fillId="0" borderId="0" xfId="3" applyNumberFormat="1" applyFont="1"/>
    <xf numFmtId="175" fontId="2" fillId="0" borderId="0" xfId="5" applyNumberFormat="1" applyFont="1"/>
  </cellXfs>
  <cellStyles count="6">
    <cellStyle name="Comma" xfId="1" builtinId="3"/>
    <cellStyle name="Comma 2" xfId="4" xr:uid="{D2E35F70-9A67-446C-91C6-A3FF545732BC}"/>
    <cellStyle name="Currency" xfId="2" builtinId="4"/>
    <cellStyle name="Normal" xfId="0" builtinId="0"/>
    <cellStyle name="Normal 2" xfId="3" xr:uid="{EF279387-30A8-442F-A2D6-1D3666FE1EB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9689-ED7B-4DCF-946C-F25707DD5888}">
  <dimension ref="C1:I21"/>
  <sheetViews>
    <sheetView showGridLines="0" tabSelected="1" workbookViewId="0">
      <selection activeCell="H9" sqref="H9"/>
    </sheetView>
  </sheetViews>
  <sheetFormatPr defaultRowHeight="12.75" x14ac:dyDescent="0.2"/>
  <cols>
    <col min="1" max="2" width="9.140625" style="21"/>
    <col min="3" max="3" width="62.85546875" style="21" customWidth="1"/>
    <col min="4" max="9" width="11.85546875" style="21" customWidth="1"/>
    <col min="10" max="16384" width="9.140625" style="21"/>
  </cols>
  <sheetData>
    <row r="1" spans="3:9" ht="13.5" thickBot="1" x14ac:dyDescent="0.25"/>
    <row r="2" spans="3:9" ht="45.75" thickBot="1" x14ac:dyDescent="0.25">
      <c r="C2" s="97" t="s">
        <v>68</v>
      </c>
      <c r="D2" s="25" t="s">
        <v>37</v>
      </c>
      <c r="E2" s="25" t="s">
        <v>38</v>
      </c>
      <c r="F2" s="25" t="s">
        <v>39</v>
      </c>
      <c r="G2" s="25" t="s">
        <v>40</v>
      </c>
      <c r="H2" s="25" t="s">
        <v>41</v>
      </c>
      <c r="I2" s="26" t="s">
        <v>42</v>
      </c>
    </row>
    <row r="3" spans="3:9" ht="15" x14ac:dyDescent="0.2">
      <c r="C3" s="98" t="s">
        <v>43</v>
      </c>
      <c r="D3" s="39">
        <v>1355</v>
      </c>
      <c r="E3" s="38">
        <v>320</v>
      </c>
      <c r="F3" s="39">
        <v>28</v>
      </c>
      <c r="G3" s="38">
        <v>1007</v>
      </c>
      <c r="H3" s="61">
        <v>0.23599999999999999</v>
      </c>
      <c r="I3" s="99">
        <v>4.24</v>
      </c>
    </row>
    <row r="4" spans="3:9" ht="15" x14ac:dyDescent="0.2">
      <c r="C4" s="100" t="s">
        <v>25</v>
      </c>
      <c r="D4" s="39">
        <v>231</v>
      </c>
      <c r="E4" s="38">
        <v>29</v>
      </c>
      <c r="F4" s="39">
        <v>0</v>
      </c>
      <c r="G4" s="38">
        <v>202</v>
      </c>
      <c r="H4" s="61">
        <v>0.127</v>
      </c>
      <c r="I4" s="99">
        <v>0.86</v>
      </c>
    </row>
    <row r="5" spans="3:9" ht="15" x14ac:dyDescent="0.2">
      <c r="C5" s="100" t="s">
        <v>46</v>
      </c>
      <c r="D5" s="39">
        <v>145</v>
      </c>
      <c r="E5" s="39">
        <v>35</v>
      </c>
      <c r="F5" s="39">
        <v>0</v>
      </c>
      <c r="G5" s="38">
        <v>110</v>
      </c>
      <c r="H5" s="61">
        <v>0.24096385542168675</v>
      </c>
      <c r="I5" s="99">
        <v>0.46</v>
      </c>
    </row>
    <row r="6" spans="3:9" ht="15" x14ac:dyDescent="0.2">
      <c r="C6" s="100" t="s">
        <v>21</v>
      </c>
      <c r="D6" s="39">
        <v>72</v>
      </c>
      <c r="E6" s="39">
        <v>18</v>
      </c>
      <c r="F6" s="39">
        <v>0</v>
      </c>
      <c r="G6" s="38">
        <v>54</v>
      </c>
      <c r="H6" s="61">
        <v>0.25333333333333335</v>
      </c>
      <c r="I6" s="99">
        <v>0.23</v>
      </c>
    </row>
    <row r="7" spans="3:9" ht="15" x14ac:dyDescent="0.2">
      <c r="C7" s="100" t="s">
        <v>56</v>
      </c>
      <c r="D7" s="39">
        <v>10</v>
      </c>
      <c r="E7" s="38">
        <v>-2</v>
      </c>
      <c r="F7" s="39">
        <v>0</v>
      </c>
      <c r="G7" s="38">
        <v>12</v>
      </c>
      <c r="H7" s="61">
        <v>-0.2</v>
      </c>
      <c r="I7" s="99">
        <v>0.05</v>
      </c>
    </row>
    <row r="8" spans="3:9" ht="15.75" thickBot="1" x14ac:dyDescent="0.25">
      <c r="C8" s="101" t="s">
        <v>47</v>
      </c>
      <c r="D8" s="102">
        <v>1813</v>
      </c>
      <c r="E8" s="102">
        <v>400</v>
      </c>
      <c r="F8" s="102">
        <v>28</v>
      </c>
      <c r="G8" s="102">
        <v>1385</v>
      </c>
      <c r="H8" s="103">
        <v>0.221</v>
      </c>
      <c r="I8" s="104">
        <v>5.8400000000000007</v>
      </c>
    </row>
    <row r="9" spans="3:9" ht="14.25" x14ac:dyDescent="0.2">
      <c r="C9" s="47"/>
      <c r="D9" s="47"/>
      <c r="E9" s="47"/>
      <c r="F9" s="47"/>
      <c r="G9" s="105"/>
      <c r="H9" s="47"/>
      <c r="I9" s="47"/>
    </row>
    <row r="10" spans="3:9" ht="14.25" x14ac:dyDescent="0.2">
      <c r="C10" s="47"/>
      <c r="D10" s="106"/>
      <c r="E10" s="106"/>
      <c r="F10" s="106"/>
      <c r="G10" s="106"/>
      <c r="H10" s="106"/>
      <c r="I10" s="106"/>
    </row>
    <row r="13" spans="3:9" x14ac:dyDescent="0.2">
      <c r="G13" s="107"/>
    </row>
    <row r="15" spans="3:9" x14ac:dyDescent="0.2">
      <c r="H15" s="108"/>
    </row>
    <row r="21" spans="7:7" x14ac:dyDescent="0.2">
      <c r="G21" s="10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65B5F-9E6D-49C6-8BAD-E95A64308DA3}">
  <sheetPr>
    <pageSetUpPr fitToPage="1"/>
  </sheetPr>
  <dimension ref="A1:K51"/>
  <sheetViews>
    <sheetView showGridLines="0" showRuler="0" zoomScale="85" zoomScaleNormal="85" workbookViewId="0">
      <selection activeCell="C1" sqref="C1"/>
    </sheetView>
  </sheetViews>
  <sheetFormatPr defaultColWidth="13.7109375" defaultRowHeight="14.25" x14ac:dyDescent="0.2"/>
  <cols>
    <col min="1" max="2" width="1.7109375" style="49" customWidth="1"/>
    <col min="3" max="3" width="63.42578125" style="49" customWidth="1"/>
    <col min="4" max="8" width="11.85546875" style="49" customWidth="1"/>
    <col min="9" max="9" width="11.85546875" style="72" customWidth="1"/>
    <col min="10" max="10" width="13.7109375" style="49"/>
    <col min="11" max="11" width="23.28515625" style="49" bestFit="1" customWidth="1"/>
    <col min="12" max="16384" width="13.7109375" style="49"/>
  </cols>
  <sheetData>
    <row r="1" spans="1:11" ht="15.75" thickBot="1" x14ac:dyDescent="0.25">
      <c r="A1" s="50"/>
      <c r="B1" s="50"/>
      <c r="C1" s="51"/>
      <c r="D1" s="52"/>
      <c r="E1" s="52"/>
      <c r="F1" s="50"/>
      <c r="G1" s="50"/>
      <c r="H1" s="50"/>
      <c r="I1" s="53"/>
      <c r="K1" s="54"/>
    </row>
    <row r="2" spans="1:11" ht="45.75" thickBot="1" x14ac:dyDescent="0.25">
      <c r="A2" s="50"/>
      <c r="B2" s="50"/>
      <c r="C2" s="55" t="s">
        <v>53</v>
      </c>
      <c r="D2" s="56" t="s">
        <v>37</v>
      </c>
      <c r="E2" s="57" t="s">
        <v>38</v>
      </c>
      <c r="F2" s="57" t="s">
        <v>39</v>
      </c>
      <c r="G2" s="57" t="s">
        <v>40</v>
      </c>
      <c r="H2" s="57" t="s">
        <v>41</v>
      </c>
      <c r="I2" s="58" t="s">
        <v>42</v>
      </c>
      <c r="K2" s="54"/>
    </row>
    <row r="3" spans="1:11" ht="15" x14ac:dyDescent="0.2">
      <c r="A3" s="50"/>
      <c r="B3" s="59"/>
      <c r="C3" s="60" t="s">
        <v>43</v>
      </c>
      <c r="D3" s="37">
        <v>333</v>
      </c>
      <c r="E3" s="38">
        <v>76</v>
      </c>
      <c r="F3" s="39">
        <v>9</v>
      </c>
      <c r="G3" s="38">
        <v>248</v>
      </c>
      <c r="H3" s="61">
        <v>0.22822822822822822</v>
      </c>
      <c r="I3" s="62">
        <v>1.05</v>
      </c>
      <c r="K3" s="54"/>
    </row>
    <row r="4" spans="1:11" ht="15" x14ac:dyDescent="0.2">
      <c r="A4" s="50"/>
      <c r="B4" s="59"/>
      <c r="C4" s="63" t="s">
        <v>27</v>
      </c>
      <c r="D4" s="37">
        <v>190</v>
      </c>
      <c r="E4" s="38">
        <v>46</v>
      </c>
      <c r="F4" s="39">
        <v>0</v>
      </c>
      <c r="G4" s="38">
        <v>144</v>
      </c>
      <c r="H4" s="61">
        <v>0.24210526315789474</v>
      </c>
      <c r="I4" s="62">
        <v>0.61</v>
      </c>
      <c r="K4" s="54"/>
    </row>
    <row r="5" spans="1:11" ht="15" x14ac:dyDescent="0.2">
      <c r="A5" s="50"/>
      <c r="B5" s="59"/>
      <c r="C5" s="63" t="s">
        <v>46</v>
      </c>
      <c r="D5" s="37">
        <v>37</v>
      </c>
      <c r="E5" s="38">
        <v>9</v>
      </c>
      <c r="F5" s="39">
        <v>0</v>
      </c>
      <c r="G5" s="38">
        <v>28</v>
      </c>
      <c r="H5" s="61">
        <v>0.245</v>
      </c>
      <c r="I5" s="62">
        <v>0.12</v>
      </c>
      <c r="J5" s="64"/>
      <c r="K5" s="54"/>
    </row>
    <row r="6" spans="1:11" ht="15" x14ac:dyDescent="0.2">
      <c r="A6" s="50"/>
      <c r="B6" s="59"/>
      <c r="C6" s="65" t="s">
        <v>54</v>
      </c>
      <c r="D6" s="37">
        <v>-9</v>
      </c>
      <c r="E6" s="38">
        <v>-2</v>
      </c>
      <c r="F6" s="39">
        <v>0</v>
      </c>
      <c r="G6" s="38">
        <v>-7</v>
      </c>
      <c r="H6" s="61">
        <v>0.24299999999999999</v>
      </c>
      <c r="I6" s="62">
        <v>-0.03</v>
      </c>
      <c r="J6" s="64"/>
      <c r="K6" s="54"/>
    </row>
    <row r="7" spans="1:11" ht="15.75" thickBot="1" x14ac:dyDescent="0.25">
      <c r="A7" s="50"/>
      <c r="B7" s="59"/>
      <c r="C7" s="66" t="s">
        <v>47</v>
      </c>
      <c r="D7" s="67">
        <v>551</v>
      </c>
      <c r="E7" s="68">
        <v>129</v>
      </c>
      <c r="F7" s="69">
        <v>9</v>
      </c>
      <c r="G7" s="68">
        <v>413</v>
      </c>
      <c r="H7" s="70">
        <v>0.23411978221415608</v>
      </c>
      <c r="I7" s="71">
        <v>1.7500000000000002</v>
      </c>
      <c r="J7" s="64"/>
      <c r="K7" s="54"/>
    </row>
    <row r="8" spans="1:11" ht="15" thickBot="1" x14ac:dyDescent="0.25"/>
    <row r="9" spans="1:11" ht="45.75" thickBot="1" x14ac:dyDescent="0.25">
      <c r="C9" s="55" t="s">
        <v>55</v>
      </c>
      <c r="D9" s="56" t="s">
        <v>37</v>
      </c>
      <c r="E9" s="57" t="s">
        <v>38</v>
      </c>
      <c r="F9" s="57" t="s">
        <v>39</v>
      </c>
      <c r="G9" s="57" t="s">
        <v>40</v>
      </c>
      <c r="H9" s="57" t="s">
        <v>41</v>
      </c>
      <c r="I9" s="58" t="s">
        <v>42</v>
      </c>
    </row>
    <row r="10" spans="1:11" ht="15" x14ac:dyDescent="0.2">
      <c r="C10" s="60" t="s">
        <v>43</v>
      </c>
      <c r="D10" s="37">
        <v>616</v>
      </c>
      <c r="E10" s="38">
        <v>142</v>
      </c>
      <c r="F10" s="39">
        <v>8</v>
      </c>
      <c r="G10" s="38">
        <v>466</v>
      </c>
      <c r="H10" s="61">
        <v>0.23051948051948051</v>
      </c>
      <c r="I10" s="62">
        <v>1.96</v>
      </c>
    </row>
    <row r="11" spans="1:11" ht="15" x14ac:dyDescent="0.2">
      <c r="C11" s="63" t="s">
        <v>46</v>
      </c>
      <c r="D11" s="37">
        <v>37</v>
      </c>
      <c r="E11" s="38">
        <v>9</v>
      </c>
      <c r="F11" s="39">
        <v>0</v>
      </c>
      <c r="G11" s="38">
        <v>28</v>
      </c>
      <c r="H11" s="61">
        <v>0.246</v>
      </c>
      <c r="I11" s="62">
        <v>0.12</v>
      </c>
      <c r="J11" s="54"/>
    </row>
    <row r="12" spans="1:11" ht="15" x14ac:dyDescent="0.2">
      <c r="C12" s="63" t="s">
        <v>21</v>
      </c>
      <c r="D12" s="37">
        <v>10</v>
      </c>
      <c r="E12" s="38">
        <v>2</v>
      </c>
      <c r="F12" s="39">
        <v>0</v>
      </c>
      <c r="G12" s="38">
        <v>8</v>
      </c>
      <c r="H12" s="61">
        <v>0.24</v>
      </c>
      <c r="I12" s="62">
        <v>0.03</v>
      </c>
      <c r="K12" s="54"/>
    </row>
    <row r="13" spans="1:11" ht="15" x14ac:dyDescent="0.2">
      <c r="C13" s="65" t="s">
        <v>56</v>
      </c>
      <c r="D13" s="37">
        <v>7</v>
      </c>
      <c r="E13" s="38">
        <v>2</v>
      </c>
      <c r="F13" s="39">
        <v>2</v>
      </c>
      <c r="G13" s="38">
        <v>3</v>
      </c>
      <c r="H13" s="61">
        <v>0.24299999999999999</v>
      </c>
      <c r="I13" s="62">
        <v>0.01</v>
      </c>
    </row>
    <row r="14" spans="1:11" ht="15.75" thickBot="1" x14ac:dyDescent="0.25">
      <c r="C14" s="66" t="s">
        <v>47</v>
      </c>
      <c r="D14" s="67">
        <v>670</v>
      </c>
      <c r="E14" s="68">
        <v>155</v>
      </c>
      <c r="F14" s="69">
        <v>10</v>
      </c>
      <c r="G14" s="68">
        <v>505</v>
      </c>
      <c r="H14" s="70">
        <v>0.23134328358208955</v>
      </c>
      <c r="I14" s="71">
        <v>2.1199999999999997</v>
      </c>
    </row>
    <row r="15" spans="1:11" ht="15" thickBot="1" x14ac:dyDescent="0.25"/>
    <row r="16" spans="1:11" ht="45.75" thickBot="1" x14ac:dyDescent="0.25">
      <c r="C16" s="73" t="s">
        <v>57</v>
      </c>
      <c r="D16" s="56" t="s">
        <v>37</v>
      </c>
      <c r="E16" s="57" t="s">
        <v>38</v>
      </c>
      <c r="F16" s="57" t="s">
        <v>39</v>
      </c>
      <c r="G16" s="57" t="s">
        <v>40</v>
      </c>
      <c r="H16" s="74" t="s">
        <v>41</v>
      </c>
      <c r="I16" s="75" t="s">
        <v>42</v>
      </c>
    </row>
    <row r="17" spans="3:11" ht="15" x14ac:dyDescent="0.2">
      <c r="C17" s="76" t="s">
        <v>43</v>
      </c>
      <c r="D17" s="37">
        <v>532</v>
      </c>
      <c r="E17" s="38">
        <v>116</v>
      </c>
      <c r="F17" s="39">
        <v>10</v>
      </c>
      <c r="G17" s="38">
        <v>406</v>
      </c>
      <c r="H17" s="40">
        <v>0.21804511278195488</v>
      </c>
      <c r="I17" s="62">
        <v>1.71</v>
      </c>
      <c r="J17" s="54"/>
    </row>
    <row r="18" spans="3:11" ht="15" x14ac:dyDescent="0.2">
      <c r="C18" s="77" t="s">
        <v>46</v>
      </c>
      <c r="D18" s="37">
        <v>36</v>
      </c>
      <c r="E18" s="38">
        <v>9</v>
      </c>
      <c r="F18" s="39">
        <v>0</v>
      </c>
      <c r="G18" s="38">
        <v>27</v>
      </c>
      <c r="H18" s="40">
        <v>0.23899999999999999</v>
      </c>
      <c r="I18" s="62">
        <v>0.11</v>
      </c>
      <c r="J18" s="78"/>
    </row>
    <row r="19" spans="3:11" ht="15" x14ac:dyDescent="0.2">
      <c r="C19" s="77" t="s">
        <v>21</v>
      </c>
      <c r="D19" s="37">
        <v>15</v>
      </c>
      <c r="E19" s="38">
        <v>3</v>
      </c>
      <c r="F19" s="39">
        <v>0</v>
      </c>
      <c r="G19" s="38">
        <v>12</v>
      </c>
      <c r="H19" s="40">
        <v>0.22900000000000001</v>
      </c>
      <c r="I19" s="62">
        <v>0.05</v>
      </c>
    </row>
    <row r="20" spans="3:11" ht="15" x14ac:dyDescent="0.2">
      <c r="C20" s="77" t="s">
        <v>56</v>
      </c>
      <c r="D20" s="37">
        <v>15</v>
      </c>
      <c r="E20" s="38">
        <v>-12</v>
      </c>
      <c r="F20" s="39">
        <v>0</v>
      </c>
      <c r="G20" s="38">
        <v>27</v>
      </c>
      <c r="H20" s="40">
        <v>-0.77180000000000004</v>
      </c>
      <c r="I20" s="62">
        <v>0.11</v>
      </c>
      <c r="J20" s="79"/>
    </row>
    <row r="21" spans="3:11" ht="15.75" thickBot="1" x14ac:dyDescent="0.25">
      <c r="C21" s="80" t="s">
        <v>47</v>
      </c>
      <c r="D21" s="67">
        <v>598</v>
      </c>
      <c r="E21" s="68">
        <v>116</v>
      </c>
      <c r="F21" s="69">
        <v>10</v>
      </c>
      <c r="G21" s="68">
        <v>472</v>
      </c>
      <c r="H21" s="81">
        <v>0.1939799331103679</v>
      </c>
      <c r="I21" s="71">
        <v>1.9800000000000002</v>
      </c>
      <c r="J21" s="79"/>
    </row>
    <row r="22" spans="3:11" ht="15" thickBot="1" x14ac:dyDescent="0.25">
      <c r="J22" s="54"/>
    </row>
    <row r="23" spans="3:11" ht="45.75" thickBot="1" x14ac:dyDescent="0.25">
      <c r="C23" s="73" t="s">
        <v>58</v>
      </c>
      <c r="D23" s="56" t="s">
        <v>37</v>
      </c>
      <c r="E23" s="57" t="s">
        <v>38</v>
      </c>
      <c r="F23" s="57" t="s">
        <v>39</v>
      </c>
      <c r="G23" s="57" t="s">
        <v>40</v>
      </c>
      <c r="H23" s="74" t="s">
        <v>41</v>
      </c>
      <c r="I23" s="75" t="s">
        <v>42</v>
      </c>
    </row>
    <row r="24" spans="3:11" ht="15" x14ac:dyDescent="0.2">
      <c r="C24" s="76" t="s">
        <v>43</v>
      </c>
      <c r="D24" s="37">
        <v>209</v>
      </c>
      <c r="E24" s="38">
        <v>94</v>
      </c>
      <c r="F24" s="39">
        <v>12</v>
      </c>
      <c r="G24" s="38">
        <v>103</v>
      </c>
      <c r="H24" s="40">
        <v>0.44976076555023925</v>
      </c>
      <c r="I24" s="62">
        <v>0.43</v>
      </c>
      <c r="J24" s="54"/>
    </row>
    <row r="25" spans="3:11" ht="15" x14ac:dyDescent="0.2">
      <c r="C25" s="77" t="s">
        <v>46</v>
      </c>
      <c r="D25" s="37">
        <v>44</v>
      </c>
      <c r="E25" s="38">
        <v>12</v>
      </c>
      <c r="F25" s="39">
        <v>0</v>
      </c>
      <c r="G25" s="38">
        <v>32</v>
      </c>
      <c r="H25" s="40">
        <v>0.27272727272727271</v>
      </c>
      <c r="I25" s="62">
        <v>0.13</v>
      </c>
      <c r="J25" s="78"/>
    </row>
    <row r="26" spans="3:11" ht="15" x14ac:dyDescent="0.2">
      <c r="C26" s="77" t="s">
        <v>21</v>
      </c>
      <c r="D26" s="37">
        <v>16</v>
      </c>
      <c r="E26" s="38">
        <v>3</v>
      </c>
      <c r="F26" s="39">
        <v>0</v>
      </c>
      <c r="G26" s="38">
        <v>13</v>
      </c>
      <c r="H26" s="40">
        <v>0.1875</v>
      </c>
      <c r="I26" s="62">
        <v>6.0000000000000005E-2</v>
      </c>
      <c r="J26" s="82"/>
    </row>
    <row r="27" spans="3:11" ht="15" x14ac:dyDescent="0.2">
      <c r="C27" s="77" t="s">
        <v>59</v>
      </c>
      <c r="D27" s="37">
        <v>31</v>
      </c>
      <c r="E27" s="38">
        <v>3</v>
      </c>
      <c r="F27" s="39">
        <v>0</v>
      </c>
      <c r="G27" s="38">
        <v>28</v>
      </c>
      <c r="H27" s="40">
        <v>9.6774193548387094E-2</v>
      </c>
      <c r="I27" s="62">
        <v>0.12</v>
      </c>
      <c r="J27" s="79"/>
    </row>
    <row r="28" spans="3:11" ht="15" x14ac:dyDescent="0.2">
      <c r="C28" s="77" t="s">
        <v>60</v>
      </c>
      <c r="D28" s="37">
        <v>160</v>
      </c>
      <c r="E28" s="39">
        <v>0</v>
      </c>
      <c r="F28" s="39">
        <v>0</v>
      </c>
      <c r="G28" s="38">
        <v>160</v>
      </c>
      <c r="H28" s="40">
        <v>0</v>
      </c>
      <c r="I28" s="62">
        <v>0.67</v>
      </c>
      <c r="J28" s="79"/>
      <c r="K28" s="82"/>
    </row>
    <row r="29" spans="3:11" ht="15" x14ac:dyDescent="0.2">
      <c r="C29" s="77" t="s">
        <v>61</v>
      </c>
      <c r="D29" s="37">
        <v>-7</v>
      </c>
      <c r="E29" s="38">
        <v>-2</v>
      </c>
      <c r="F29" s="39">
        <v>0</v>
      </c>
      <c r="G29" s="38">
        <v>-5</v>
      </c>
      <c r="H29" s="40">
        <v>0.2857142857142857</v>
      </c>
      <c r="I29" s="62">
        <v>-0.02</v>
      </c>
      <c r="J29" s="79"/>
    </row>
    <row r="30" spans="3:11" ht="15" x14ac:dyDescent="0.2">
      <c r="C30" s="77" t="s">
        <v>62</v>
      </c>
      <c r="D30" s="37">
        <v>20</v>
      </c>
      <c r="E30" s="38">
        <v>-4</v>
      </c>
      <c r="F30" s="39">
        <v>0</v>
      </c>
      <c r="G30" s="38">
        <v>24</v>
      </c>
      <c r="H30" s="40">
        <v>-0.2</v>
      </c>
      <c r="I30" s="62">
        <v>0.1</v>
      </c>
      <c r="J30" s="79"/>
    </row>
    <row r="31" spans="3:11" ht="15" x14ac:dyDescent="0.2">
      <c r="C31" s="77" t="s">
        <v>63</v>
      </c>
      <c r="D31" s="37">
        <v>24</v>
      </c>
      <c r="E31" s="38">
        <v>7</v>
      </c>
      <c r="F31" s="39">
        <v>0</v>
      </c>
      <c r="G31" s="38">
        <v>17</v>
      </c>
      <c r="H31" s="40">
        <v>0.23300000000000001</v>
      </c>
      <c r="I31" s="62">
        <v>7.0000000000000007E-2</v>
      </c>
      <c r="J31" s="79"/>
    </row>
    <row r="32" spans="3:11" ht="15.75" thickBot="1" x14ac:dyDescent="0.25">
      <c r="C32" s="80" t="s">
        <v>47</v>
      </c>
      <c r="D32" s="83">
        <v>497</v>
      </c>
      <c r="E32" s="68">
        <v>113</v>
      </c>
      <c r="F32" s="68">
        <v>12</v>
      </c>
      <c r="G32" s="68">
        <v>372</v>
      </c>
      <c r="H32" s="81">
        <v>0.22736418511066397</v>
      </c>
      <c r="I32" s="71">
        <v>1.5600000000000003</v>
      </c>
      <c r="J32" s="79"/>
    </row>
    <row r="33" spans="3:10" ht="15" thickBot="1" x14ac:dyDescent="0.25">
      <c r="C33" s="84"/>
      <c r="J33" s="54"/>
    </row>
    <row r="34" spans="3:10" ht="45.75" thickBot="1" x14ac:dyDescent="0.25">
      <c r="C34" s="73" t="s">
        <v>64</v>
      </c>
      <c r="D34" s="85" t="s">
        <v>37</v>
      </c>
      <c r="E34" s="86" t="s">
        <v>38</v>
      </c>
      <c r="F34" s="86" t="s">
        <v>39</v>
      </c>
      <c r="G34" s="57" t="s">
        <v>40</v>
      </c>
      <c r="H34" s="74" t="s">
        <v>41</v>
      </c>
      <c r="I34" s="75" t="s">
        <v>42</v>
      </c>
    </row>
    <row r="35" spans="3:10" ht="15" x14ac:dyDescent="0.2">
      <c r="C35" s="76" t="s">
        <v>43</v>
      </c>
      <c r="D35" s="87">
        <v>1690</v>
      </c>
      <c r="E35" s="88">
        <v>428</v>
      </c>
      <c r="F35" s="88">
        <v>39</v>
      </c>
      <c r="G35" s="89">
        <v>1223</v>
      </c>
      <c r="H35" s="90">
        <v>0.25325443786982249</v>
      </c>
      <c r="I35" s="62">
        <v>5.16</v>
      </c>
    </row>
    <row r="36" spans="3:10" ht="15" x14ac:dyDescent="0.2">
      <c r="C36" s="77" t="s">
        <v>65</v>
      </c>
      <c r="D36" s="37">
        <v>154</v>
      </c>
      <c r="E36" s="39">
        <v>39</v>
      </c>
      <c r="F36" s="39">
        <v>0</v>
      </c>
      <c r="G36" s="38">
        <v>115</v>
      </c>
      <c r="H36" s="40">
        <v>0.25324675324675322</v>
      </c>
      <c r="I36" s="62">
        <v>0.48</v>
      </c>
    </row>
    <row r="37" spans="3:10" ht="15" x14ac:dyDescent="0.2">
      <c r="C37" s="77" t="s">
        <v>21</v>
      </c>
      <c r="D37" s="37">
        <v>41</v>
      </c>
      <c r="E37" s="39">
        <v>8</v>
      </c>
      <c r="F37" s="39">
        <v>0</v>
      </c>
      <c r="G37" s="38">
        <v>33</v>
      </c>
      <c r="H37" s="40">
        <v>0.1951219512195122</v>
      </c>
      <c r="I37" s="62">
        <v>0.14000000000000001</v>
      </c>
    </row>
    <row r="38" spans="3:10" ht="15" x14ac:dyDescent="0.2">
      <c r="C38" s="77" t="s">
        <v>60</v>
      </c>
      <c r="D38" s="37">
        <v>160</v>
      </c>
      <c r="E38" s="39">
        <v>0</v>
      </c>
      <c r="F38" s="39">
        <v>0</v>
      </c>
      <c r="G38" s="39">
        <v>160</v>
      </c>
      <c r="H38" s="40">
        <v>0</v>
      </c>
      <c r="I38" s="62">
        <v>0.67</v>
      </c>
    </row>
    <row r="39" spans="3:10" ht="15" x14ac:dyDescent="0.2">
      <c r="C39" s="77" t="s">
        <v>59</v>
      </c>
      <c r="D39" s="37">
        <v>53</v>
      </c>
      <c r="E39" s="39">
        <v>-7</v>
      </c>
      <c r="F39" s="39">
        <v>2</v>
      </c>
      <c r="G39" s="39">
        <v>58</v>
      </c>
      <c r="H39" s="40">
        <v>-0.13207547169811321</v>
      </c>
      <c r="I39" s="62">
        <v>0.24</v>
      </c>
    </row>
    <row r="40" spans="3:10" ht="15" x14ac:dyDescent="0.2">
      <c r="C40" s="77" t="s">
        <v>63</v>
      </c>
      <c r="D40" s="37">
        <v>24</v>
      </c>
      <c r="E40" s="39">
        <v>7</v>
      </c>
      <c r="F40" s="39">
        <v>0</v>
      </c>
      <c r="G40" s="38">
        <v>17</v>
      </c>
      <c r="H40" s="40">
        <v>0.23300000000000001</v>
      </c>
      <c r="I40" s="62">
        <v>7.0000000000000007E-2</v>
      </c>
    </row>
    <row r="41" spans="3:10" ht="15" x14ac:dyDescent="0.2">
      <c r="C41" s="91" t="s">
        <v>66</v>
      </c>
      <c r="D41" s="37">
        <v>20</v>
      </c>
      <c r="E41" s="39">
        <v>-4</v>
      </c>
      <c r="F41" s="39">
        <v>0</v>
      </c>
      <c r="G41" s="38">
        <v>24</v>
      </c>
      <c r="H41" s="40">
        <v>-0.2</v>
      </c>
      <c r="I41" s="92">
        <v>0.1</v>
      </c>
    </row>
    <row r="42" spans="3:10" ht="15" x14ac:dyDescent="0.2">
      <c r="C42" s="91" t="s">
        <v>67</v>
      </c>
      <c r="D42" s="37">
        <v>-16</v>
      </c>
      <c r="E42" s="39">
        <v>-4</v>
      </c>
      <c r="F42" s="39">
        <v>0</v>
      </c>
      <c r="G42" s="38">
        <v>-12</v>
      </c>
      <c r="H42" s="40">
        <v>0.25</v>
      </c>
      <c r="I42" s="92">
        <v>-0.05</v>
      </c>
    </row>
    <row r="43" spans="3:10" ht="15" x14ac:dyDescent="0.2">
      <c r="C43" s="77" t="s">
        <v>27</v>
      </c>
      <c r="D43" s="37">
        <v>190</v>
      </c>
      <c r="E43" s="39">
        <v>46</v>
      </c>
      <c r="F43" s="39">
        <v>0</v>
      </c>
      <c r="G43" s="38">
        <v>144</v>
      </c>
      <c r="H43" s="40">
        <v>0.24210526315789474</v>
      </c>
      <c r="I43" s="62">
        <v>0.61</v>
      </c>
    </row>
    <row r="44" spans="3:10" ht="15.75" thickBot="1" x14ac:dyDescent="0.25">
      <c r="C44" s="80" t="s">
        <v>47</v>
      </c>
      <c r="D44" s="93">
        <v>2316</v>
      </c>
      <c r="E44" s="94">
        <v>513</v>
      </c>
      <c r="F44" s="94">
        <v>41</v>
      </c>
      <c r="G44" s="94">
        <v>1762</v>
      </c>
      <c r="H44" s="81">
        <v>0.22150259067357514</v>
      </c>
      <c r="I44" s="71">
        <v>7.42</v>
      </c>
    </row>
    <row r="46" spans="3:10" x14ac:dyDescent="0.2">
      <c r="D46" s="95">
        <v>0</v>
      </c>
      <c r="E46" s="95">
        <v>0</v>
      </c>
      <c r="F46" s="95">
        <v>0</v>
      </c>
      <c r="G46" s="95">
        <v>0</v>
      </c>
      <c r="H46" s="95"/>
      <c r="I46" s="72">
        <v>0</v>
      </c>
    </row>
    <row r="48" spans="3:10" x14ac:dyDescent="0.2">
      <c r="H48" s="54"/>
    </row>
    <row r="49" spans="8:8" x14ac:dyDescent="0.2">
      <c r="H49" s="96"/>
    </row>
    <row r="50" spans="8:8" x14ac:dyDescent="0.2">
      <c r="H50" s="96"/>
    </row>
    <row r="51" spans="8:8" x14ac:dyDescent="0.2">
      <c r="H51" s="96"/>
    </row>
  </sheetData>
  <pageMargins left="0.75" right="0.75" top="1" bottom="1" header="0.5" footer="0.5"/>
  <pageSetup scale="55" orientation="landscape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EE69-666E-478F-B248-E51EAF5E9018}">
  <sheetPr>
    <pageSetUpPr fitToPage="1"/>
  </sheetPr>
  <dimension ref="A2:J41"/>
  <sheetViews>
    <sheetView showGridLines="0" showRuler="0" zoomScale="80" zoomScaleNormal="80" workbookViewId="0">
      <selection activeCell="D7" sqref="D7"/>
    </sheetView>
  </sheetViews>
  <sheetFormatPr defaultRowHeight="12.75" x14ac:dyDescent="0.2"/>
  <cols>
    <col min="1" max="2" width="9.140625" style="21"/>
    <col min="3" max="3" width="55.5703125" style="21" customWidth="1"/>
    <col min="4" max="8" width="9.85546875" style="21" customWidth="1"/>
    <col min="9" max="9" width="2" style="21" customWidth="1"/>
    <col min="10" max="10" width="9.85546875" style="21" customWidth="1"/>
    <col min="11" max="16384" width="9.140625" style="21"/>
  </cols>
  <sheetData>
    <row r="2" spans="1:10" ht="15.75" thickBo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45.75" thickBot="1" x14ac:dyDescent="0.25">
      <c r="A3" s="22"/>
      <c r="B3" s="22"/>
      <c r="C3" s="23" t="s">
        <v>36</v>
      </c>
      <c r="D3" s="24" t="s">
        <v>37</v>
      </c>
      <c r="E3" s="25" t="s">
        <v>38</v>
      </c>
      <c r="F3" s="25" t="s">
        <v>39</v>
      </c>
      <c r="G3" s="25" t="s">
        <v>40</v>
      </c>
      <c r="H3" s="26" t="s">
        <v>41</v>
      </c>
      <c r="I3" s="27"/>
      <c r="J3" s="28" t="s">
        <v>42</v>
      </c>
    </row>
    <row r="4" spans="1:10" ht="15" x14ac:dyDescent="0.2">
      <c r="A4" s="22"/>
      <c r="B4" s="22"/>
      <c r="C4" s="29" t="s">
        <v>43</v>
      </c>
      <c r="D4" s="30">
        <v>542</v>
      </c>
      <c r="E4" s="31">
        <v>128</v>
      </c>
      <c r="F4" s="32">
        <v>9</v>
      </c>
      <c r="G4" s="31">
        <v>405</v>
      </c>
      <c r="H4" s="33">
        <v>0.23616236162361623</v>
      </c>
      <c r="I4" s="34"/>
      <c r="J4" s="35">
        <v>1.71</v>
      </c>
    </row>
    <row r="5" spans="1:10" ht="15" x14ac:dyDescent="0.2">
      <c r="A5" s="22"/>
      <c r="B5" s="22"/>
      <c r="C5" s="36" t="s">
        <v>44</v>
      </c>
      <c r="D5" s="30">
        <v>6</v>
      </c>
      <c r="E5" s="31">
        <v>2</v>
      </c>
      <c r="F5" s="32">
        <v>0</v>
      </c>
      <c r="G5" s="31">
        <v>4</v>
      </c>
      <c r="H5" s="33">
        <v>0.24199999999999999</v>
      </c>
      <c r="I5" s="34"/>
      <c r="J5" s="35">
        <v>0.02</v>
      </c>
    </row>
    <row r="6" spans="1:10" ht="15" x14ac:dyDescent="0.2">
      <c r="A6" s="22"/>
      <c r="B6" s="22"/>
      <c r="C6" s="36" t="s">
        <v>45</v>
      </c>
      <c r="D6" s="30">
        <v>11</v>
      </c>
      <c r="E6" s="31">
        <v>3</v>
      </c>
      <c r="F6" s="32">
        <v>0</v>
      </c>
      <c r="G6" s="31">
        <v>8</v>
      </c>
      <c r="H6" s="33">
        <v>0.27400000000000002</v>
      </c>
      <c r="I6" s="34"/>
      <c r="J6" s="35">
        <v>0.03</v>
      </c>
    </row>
    <row r="7" spans="1:10" ht="15" x14ac:dyDescent="0.2">
      <c r="A7" s="22"/>
      <c r="B7" s="22"/>
      <c r="C7" s="36" t="s">
        <v>46</v>
      </c>
      <c r="D7" s="37">
        <v>35</v>
      </c>
      <c r="E7" s="38">
        <v>9</v>
      </c>
      <c r="F7" s="39">
        <v>0</v>
      </c>
      <c r="G7" s="38">
        <v>26</v>
      </c>
      <c r="H7" s="40">
        <v>0.246</v>
      </c>
      <c r="I7" s="34"/>
      <c r="J7" s="35">
        <v>0.11</v>
      </c>
    </row>
    <row r="8" spans="1:10" ht="15.75" thickBot="1" x14ac:dyDescent="0.25">
      <c r="A8" s="22"/>
      <c r="B8" s="22"/>
      <c r="C8" s="41" t="s">
        <v>47</v>
      </c>
      <c r="D8" s="42">
        <v>594</v>
      </c>
      <c r="E8" s="43">
        <v>142</v>
      </c>
      <c r="F8" s="44">
        <v>9</v>
      </c>
      <c r="G8" s="43">
        <v>443</v>
      </c>
      <c r="H8" s="45">
        <v>0.23905723905723905</v>
      </c>
      <c r="I8" s="34"/>
      <c r="J8" s="46">
        <v>1.87</v>
      </c>
    </row>
    <row r="9" spans="1:10" ht="15" thickBot="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</row>
    <row r="10" spans="1:10" ht="45.75" thickBot="1" x14ac:dyDescent="0.25">
      <c r="A10" s="47"/>
      <c r="B10" s="47"/>
      <c r="C10" s="23" t="s">
        <v>48</v>
      </c>
      <c r="D10" s="24" t="s">
        <v>37</v>
      </c>
      <c r="E10" s="25" t="s">
        <v>38</v>
      </c>
      <c r="F10" s="25" t="s">
        <v>39</v>
      </c>
      <c r="G10" s="25" t="s">
        <v>40</v>
      </c>
      <c r="H10" s="26" t="s">
        <v>41</v>
      </c>
      <c r="I10" s="27"/>
      <c r="J10" s="28" t="s">
        <v>42</v>
      </c>
    </row>
    <row r="11" spans="1:10" ht="15" x14ac:dyDescent="0.2">
      <c r="A11" s="47"/>
      <c r="B11" s="47"/>
      <c r="C11" s="29" t="s">
        <v>43</v>
      </c>
      <c r="D11" s="30">
        <v>651</v>
      </c>
      <c r="E11" s="31">
        <v>149</v>
      </c>
      <c r="F11" s="32">
        <v>9</v>
      </c>
      <c r="G11" s="31">
        <v>493</v>
      </c>
      <c r="H11" s="33">
        <v>0.22887864823348694</v>
      </c>
      <c r="I11" s="34"/>
      <c r="J11" s="35">
        <v>2.09</v>
      </c>
    </row>
    <row r="12" spans="1:10" ht="15" x14ac:dyDescent="0.2">
      <c r="A12" s="47"/>
      <c r="B12" s="47"/>
      <c r="C12" s="36" t="s">
        <v>44</v>
      </c>
      <c r="D12" s="30">
        <v>26</v>
      </c>
      <c r="E12" s="31">
        <v>8</v>
      </c>
      <c r="F12" s="32">
        <v>0</v>
      </c>
      <c r="G12" s="31">
        <v>18</v>
      </c>
      <c r="H12" s="33">
        <v>0.313</v>
      </c>
      <c r="I12" s="34"/>
      <c r="J12" s="35">
        <v>0.08</v>
      </c>
    </row>
    <row r="13" spans="1:10" ht="15" x14ac:dyDescent="0.2">
      <c r="A13" s="47"/>
      <c r="B13" s="47"/>
      <c r="C13" s="36" t="s">
        <v>45</v>
      </c>
      <c r="D13" s="30">
        <v>4</v>
      </c>
      <c r="E13" s="31">
        <v>2</v>
      </c>
      <c r="F13" s="32">
        <v>0</v>
      </c>
      <c r="G13" s="31">
        <v>2</v>
      </c>
      <c r="H13" s="33">
        <v>0.46</v>
      </c>
      <c r="I13" s="34"/>
      <c r="J13" s="35">
        <v>0.01</v>
      </c>
    </row>
    <row r="14" spans="1:10" ht="15" x14ac:dyDescent="0.2">
      <c r="A14" s="47"/>
      <c r="B14" s="47"/>
      <c r="C14" s="36" t="s">
        <v>46</v>
      </c>
      <c r="D14" s="37">
        <v>35</v>
      </c>
      <c r="E14" s="38">
        <v>8</v>
      </c>
      <c r="F14" s="39">
        <v>0</v>
      </c>
      <c r="G14" s="38">
        <v>27</v>
      </c>
      <c r="H14" s="40">
        <v>0.246</v>
      </c>
      <c r="I14" s="34"/>
      <c r="J14" s="35">
        <v>0.11</v>
      </c>
    </row>
    <row r="15" spans="1:10" ht="15" x14ac:dyDescent="0.2">
      <c r="A15" s="47"/>
      <c r="B15" s="47"/>
      <c r="C15" s="36" t="s">
        <v>49</v>
      </c>
      <c r="D15" s="30">
        <v>20</v>
      </c>
      <c r="E15" s="31">
        <v>5</v>
      </c>
      <c r="F15" s="32">
        <v>0</v>
      </c>
      <c r="G15" s="31">
        <v>15</v>
      </c>
      <c r="H15" s="33">
        <v>0.24299999999999999</v>
      </c>
      <c r="I15" s="34"/>
      <c r="J15" s="35">
        <v>0.06</v>
      </c>
    </row>
    <row r="16" spans="1:10" ht="15.75" thickBot="1" x14ac:dyDescent="0.25">
      <c r="A16" s="47"/>
      <c r="B16" s="47"/>
      <c r="C16" s="41" t="s">
        <v>47</v>
      </c>
      <c r="D16" s="42">
        <v>736</v>
      </c>
      <c r="E16" s="43">
        <v>172</v>
      </c>
      <c r="F16" s="44">
        <v>9</v>
      </c>
      <c r="G16" s="43">
        <v>555</v>
      </c>
      <c r="H16" s="45">
        <v>0.23369565217391305</v>
      </c>
      <c r="I16" s="34"/>
      <c r="J16" s="46">
        <v>2.3499999999999996</v>
      </c>
    </row>
    <row r="17" spans="1:10" ht="15" thickBot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</row>
    <row r="18" spans="1:10" ht="45.75" thickBot="1" x14ac:dyDescent="0.25">
      <c r="A18" s="47"/>
      <c r="B18" s="47"/>
      <c r="C18" s="23" t="s">
        <v>50</v>
      </c>
      <c r="D18" s="24" t="s">
        <v>37</v>
      </c>
      <c r="E18" s="25" t="s">
        <v>38</v>
      </c>
      <c r="F18" s="25" t="s">
        <v>39</v>
      </c>
      <c r="G18" s="25" t="s">
        <v>40</v>
      </c>
      <c r="H18" s="26" t="s">
        <v>41</v>
      </c>
      <c r="I18" s="47"/>
      <c r="J18" s="28" t="s">
        <v>42</v>
      </c>
    </row>
    <row r="19" spans="1:10" ht="15" x14ac:dyDescent="0.2">
      <c r="A19" s="47"/>
      <c r="B19" s="47"/>
      <c r="C19" s="29" t="s">
        <v>43</v>
      </c>
      <c r="D19" s="30">
        <v>578</v>
      </c>
      <c r="E19" s="31">
        <v>128</v>
      </c>
      <c r="F19" s="32">
        <v>6</v>
      </c>
      <c r="G19" s="31">
        <v>444</v>
      </c>
      <c r="H19" s="33">
        <v>0.22145328719723184</v>
      </c>
      <c r="I19" s="47"/>
      <c r="J19" s="35">
        <v>1.9</v>
      </c>
    </row>
    <row r="20" spans="1:10" ht="14.45" customHeight="1" x14ac:dyDescent="0.2">
      <c r="A20" s="47"/>
      <c r="B20" s="47"/>
      <c r="C20" s="36" t="s">
        <v>44</v>
      </c>
      <c r="D20" s="30">
        <v>10</v>
      </c>
      <c r="E20" s="31">
        <v>2</v>
      </c>
      <c r="F20" s="32">
        <v>0</v>
      </c>
      <c r="G20" s="31">
        <v>8</v>
      </c>
      <c r="H20" s="33">
        <v>0.24299999999999999</v>
      </c>
      <c r="I20" s="47"/>
      <c r="J20" s="35">
        <v>0.03</v>
      </c>
    </row>
    <row r="21" spans="1:10" ht="15" x14ac:dyDescent="0.2">
      <c r="A21" s="47"/>
      <c r="B21" s="47"/>
      <c r="C21" s="36" t="s">
        <v>46</v>
      </c>
      <c r="D21" s="37">
        <v>30</v>
      </c>
      <c r="E21" s="38">
        <v>7</v>
      </c>
      <c r="F21" s="39">
        <v>0</v>
      </c>
      <c r="G21" s="38">
        <v>23</v>
      </c>
      <c r="H21" s="40">
        <v>0.24399999999999999</v>
      </c>
      <c r="I21" s="47"/>
      <c r="J21" s="35">
        <v>0.1</v>
      </c>
    </row>
    <row r="22" spans="1:10" ht="15.75" thickBot="1" x14ac:dyDescent="0.25">
      <c r="A22" s="47"/>
      <c r="B22" s="47"/>
      <c r="C22" s="41" t="s">
        <v>47</v>
      </c>
      <c r="D22" s="42">
        <v>618</v>
      </c>
      <c r="E22" s="43">
        <v>137</v>
      </c>
      <c r="F22" s="44">
        <v>6</v>
      </c>
      <c r="G22" s="43">
        <v>475</v>
      </c>
      <c r="H22" s="45">
        <v>0.22168284789644013</v>
      </c>
      <c r="I22" s="47"/>
      <c r="J22" s="46">
        <v>2.0299999999999998</v>
      </c>
    </row>
    <row r="23" spans="1:10" ht="15" thickBot="1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</row>
    <row r="24" spans="1:10" ht="45.75" thickBot="1" x14ac:dyDescent="0.25">
      <c r="A24" s="47"/>
      <c r="B24" s="47"/>
      <c r="C24" s="23" t="s">
        <v>51</v>
      </c>
      <c r="D24" s="24" t="s">
        <v>37</v>
      </c>
      <c r="E24" s="25" t="s">
        <v>38</v>
      </c>
      <c r="F24" s="25" t="s">
        <v>39</v>
      </c>
      <c r="G24" s="25" t="s">
        <v>40</v>
      </c>
      <c r="H24" s="26" t="s">
        <v>41</v>
      </c>
      <c r="I24" s="47"/>
      <c r="J24" s="28" t="s">
        <v>42</v>
      </c>
    </row>
    <row r="25" spans="1:10" ht="15" x14ac:dyDescent="0.2">
      <c r="C25" s="29" t="s">
        <v>43</v>
      </c>
      <c r="D25" s="30">
        <v>81</v>
      </c>
      <c r="E25" s="31">
        <v>70</v>
      </c>
      <c r="F25" s="32">
        <v>9</v>
      </c>
      <c r="G25" s="31">
        <v>2</v>
      </c>
      <c r="H25" s="33">
        <v>0.86419753086419748</v>
      </c>
      <c r="I25" s="47"/>
      <c r="J25" s="48">
        <v>0.01</v>
      </c>
    </row>
    <row r="26" spans="1:10" ht="15" x14ac:dyDescent="0.2">
      <c r="C26" s="36" t="s">
        <v>44</v>
      </c>
      <c r="D26" s="30">
        <v>17</v>
      </c>
      <c r="E26" s="31">
        <v>-18</v>
      </c>
      <c r="F26" s="32">
        <v>0</v>
      </c>
      <c r="G26" s="31">
        <v>35</v>
      </c>
      <c r="H26" s="33">
        <v>-1.0409999999999999</v>
      </c>
      <c r="I26" s="47"/>
      <c r="J26" s="35">
        <v>0.15</v>
      </c>
    </row>
    <row r="27" spans="1:10" ht="15" x14ac:dyDescent="0.2">
      <c r="C27" s="36" t="s">
        <v>46</v>
      </c>
      <c r="D27" s="37">
        <v>32</v>
      </c>
      <c r="E27" s="38">
        <v>8</v>
      </c>
      <c r="F27" s="39">
        <v>0</v>
      </c>
      <c r="G27" s="38">
        <v>24</v>
      </c>
      <c r="H27" s="40">
        <v>0.24399999999999999</v>
      </c>
      <c r="I27" s="47"/>
      <c r="J27" s="35">
        <v>0.1</v>
      </c>
    </row>
    <row r="28" spans="1:10" ht="15" x14ac:dyDescent="0.2">
      <c r="C28" s="36" t="s">
        <v>49</v>
      </c>
      <c r="D28" s="30">
        <v>4</v>
      </c>
      <c r="E28" s="31">
        <v>1</v>
      </c>
      <c r="F28" s="32">
        <v>0</v>
      </c>
      <c r="G28" s="31">
        <v>3</v>
      </c>
      <c r="H28" s="33">
        <v>0.24299999999999999</v>
      </c>
      <c r="I28" s="47"/>
      <c r="J28" s="35">
        <v>0.01</v>
      </c>
    </row>
    <row r="29" spans="1:10" ht="15" x14ac:dyDescent="0.2">
      <c r="C29" s="36" t="s">
        <v>45</v>
      </c>
      <c r="D29" s="30">
        <v>362</v>
      </c>
      <c r="E29" s="31">
        <v>48</v>
      </c>
      <c r="F29" s="32">
        <v>0</v>
      </c>
      <c r="G29" s="31">
        <v>314</v>
      </c>
      <c r="H29" s="33">
        <v>0.13200000000000001</v>
      </c>
      <c r="I29" s="47"/>
      <c r="J29" s="35">
        <v>1.35</v>
      </c>
    </row>
    <row r="30" spans="1:10" ht="15" x14ac:dyDescent="0.2">
      <c r="C30" s="36" t="s">
        <v>24</v>
      </c>
      <c r="D30" s="30">
        <v>-4</v>
      </c>
      <c r="E30" s="31">
        <v>-1</v>
      </c>
      <c r="F30" s="32"/>
      <c r="G30" s="31">
        <v>-3</v>
      </c>
      <c r="H30" s="33">
        <v>0.24299999999999999</v>
      </c>
      <c r="I30" s="47"/>
      <c r="J30" s="35">
        <v>-0.01</v>
      </c>
    </row>
    <row r="31" spans="1:10" ht="15.75" thickBot="1" x14ac:dyDescent="0.25">
      <c r="C31" s="41" t="s">
        <v>47</v>
      </c>
      <c r="D31" s="42">
        <v>492</v>
      </c>
      <c r="E31" s="43">
        <v>108</v>
      </c>
      <c r="F31" s="44">
        <v>9</v>
      </c>
      <c r="G31" s="43">
        <v>375</v>
      </c>
      <c r="H31" s="45">
        <v>0.21951219512195122</v>
      </c>
      <c r="I31" s="47"/>
      <c r="J31" s="46">
        <v>1.61</v>
      </c>
    </row>
    <row r="33" spans="3:10" ht="13.5" thickBot="1" x14ac:dyDescent="0.25"/>
    <row r="34" spans="3:10" ht="45.75" thickBot="1" x14ac:dyDescent="0.25">
      <c r="C34" s="23" t="s">
        <v>52</v>
      </c>
      <c r="D34" s="24" t="s">
        <v>37</v>
      </c>
      <c r="E34" s="25" t="s">
        <v>38</v>
      </c>
      <c r="F34" s="25" t="s">
        <v>39</v>
      </c>
      <c r="G34" s="25" t="s">
        <v>40</v>
      </c>
      <c r="H34" s="26" t="s">
        <v>41</v>
      </c>
      <c r="I34" s="47"/>
      <c r="J34" s="28" t="s">
        <v>42</v>
      </c>
    </row>
    <row r="35" spans="3:10" ht="15" x14ac:dyDescent="0.2">
      <c r="C35" s="29" t="s">
        <v>43</v>
      </c>
      <c r="D35" s="30">
        <v>1852</v>
      </c>
      <c r="E35" s="32">
        <v>475</v>
      </c>
      <c r="F35" s="32">
        <v>33</v>
      </c>
      <c r="G35" s="32">
        <v>1344</v>
      </c>
      <c r="H35" s="33">
        <v>0.25647948164146867</v>
      </c>
      <c r="I35" s="47"/>
      <c r="J35" s="35">
        <v>5.72</v>
      </c>
    </row>
    <row r="36" spans="3:10" ht="15" x14ac:dyDescent="0.2">
      <c r="C36" s="36" t="s">
        <v>44</v>
      </c>
      <c r="D36" s="30">
        <v>59</v>
      </c>
      <c r="E36" s="31">
        <v>-6</v>
      </c>
      <c r="F36" s="32">
        <v>0</v>
      </c>
      <c r="G36" s="31">
        <v>65</v>
      </c>
      <c r="H36" s="33">
        <v>-0.10169491525423729</v>
      </c>
      <c r="I36" s="47"/>
      <c r="J36" s="35">
        <v>0.28000000000000003</v>
      </c>
    </row>
    <row r="37" spans="3:10" ht="15" x14ac:dyDescent="0.2">
      <c r="C37" s="36" t="s">
        <v>46</v>
      </c>
      <c r="D37" s="37">
        <v>132</v>
      </c>
      <c r="E37" s="38">
        <v>32</v>
      </c>
      <c r="F37" s="39">
        <v>0</v>
      </c>
      <c r="G37" s="38">
        <v>100</v>
      </c>
      <c r="H37" s="40">
        <v>0.24242424242424243</v>
      </c>
      <c r="I37" s="49"/>
      <c r="J37" s="35">
        <v>0.42000000000000004</v>
      </c>
    </row>
    <row r="38" spans="3:10" ht="15" x14ac:dyDescent="0.2">
      <c r="C38" s="36" t="s">
        <v>49</v>
      </c>
      <c r="D38" s="30">
        <v>24</v>
      </c>
      <c r="E38" s="31">
        <v>6</v>
      </c>
      <c r="F38" s="32">
        <v>0</v>
      </c>
      <c r="G38" s="31">
        <v>18</v>
      </c>
      <c r="H38" s="33">
        <v>0.25</v>
      </c>
      <c r="I38" s="47"/>
      <c r="J38" s="35">
        <v>6.9999999999999993E-2</v>
      </c>
    </row>
    <row r="39" spans="3:10" ht="15" x14ac:dyDescent="0.2">
      <c r="C39" s="36" t="s">
        <v>45</v>
      </c>
      <c r="D39" s="30">
        <v>377</v>
      </c>
      <c r="E39" s="31">
        <v>53</v>
      </c>
      <c r="F39" s="32">
        <v>0</v>
      </c>
      <c r="G39" s="31">
        <v>324</v>
      </c>
      <c r="H39" s="33">
        <v>0.14058355437665782</v>
      </c>
      <c r="I39" s="47"/>
      <c r="J39" s="35">
        <v>1.3900000000000001</v>
      </c>
    </row>
    <row r="40" spans="3:10" ht="15" x14ac:dyDescent="0.2">
      <c r="C40" s="36" t="s">
        <v>24</v>
      </c>
      <c r="D40" s="30">
        <v>-4</v>
      </c>
      <c r="E40" s="31">
        <v>-1</v>
      </c>
      <c r="F40" s="32">
        <v>0</v>
      </c>
      <c r="G40" s="31">
        <v>-3</v>
      </c>
      <c r="H40" s="33">
        <v>0.25</v>
      </c>
      <c r="I40" s="47"/>
      <c r="J40" s="35">
        <v>-0.01</v>
      </c>
    </row>
    <row r="41" spans="3:10" ht="15.75" thickBot="1" x14ac:dyDescent="0.25">
      <c r="C41" s="41" t="s">
        <v>47</v>
      </c>
      <c r="D41" s="42">
        <v>2440</v>
      </c>
      <c r="E41" s="44">
        <v>559</v>
      </c>
      <c r="F41" s="44">
        <v>33</v>
      </c>
      <c r="G41" s="43">
        <v>1848</v>
      </c>
      <c r="H41" s="45">
        <v>0.22909836065573772</v>
      </c>
      <c r="I41" s="47"/>
      <c r="J41" s="46">
        <v>7.87</v>
      </c>
    </row>
  </sheetData>
  <pageMargins left="0.75" right="0.75" top="1" bottom="1" header="0.5" footer="0.5"/>
  <pageSetup scale="59" orientation="landscape" r:id="rId1"/>
  <headerFooter>
    <oddFooter>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D1421-8470-4AA6-ACF3-B6B5E7118F8D}">
  <dimension ref="B1:H50"/>
  <sheetViews>
    <sheetView showGridLines="0" topLeftCell="A7" workbookViewId="0">
      <selection activeCell="H45" sqref="C42:H45"/>
    </sheetView>
  </sheetViews>
  <sheetFormatPr defaultColWidth="9.140625" defaultRowHeight="12" x14ac:dyDescent="0.2"/>
  <cols>
    <col min="1" max="1" width="9.140625" style="1"/>
    <col min="2" max="2" width="63.42578125" style="1" customWidth="1"/>
    <col min="3" max="8" width="19.85546875" style="1" customWidth="1"/>
    <col min="9" max="16384" width="9.140625" style="1"/>
  </cols>
  <sheetData>
    <row r="1" spans="2:8" x14ac:dyDescent="0.2">
      <c r="F1" s="2"/>
      <c r="G1" s="2"/>
      <c r="H1" s="2"/>
    </row>
    <row r="3" spans="2:8" x14ac:dyDescent="0.2">
      <c r="B3" s="3"/>
      <c r="C3" s="4" t="s">
        <v>0</v>
      </c>
      <c r="D3" s="4" t="s">
        <v>0</v>
      </c>
      <c r="E3" s="4" t="s">
        <v>0</v>
      </c>
      <c r="F3" s="4" t="s">
        <v>0</v>
      </c>
      <c r="G3" s="4" t="s">
        <v>1</v>
      </c>
      <c r="H3" s="4" t="s">
        <v>1</v>
      </c>
    </row>
    <row r="4" spans="2:8" x14ac:dyDescent="0.2">
      <c r="B4" s="5" t="s">
        <v>2</v>
      </c>
      <c r="C4" s="6" t="s">
        <v>31</v>
      </c>
      <c r="D4" s="6" t="s">
        <v>32</v>
      </c>
      <c r="E4" s="6" t="s">
        <v>33</v>
      </c>
      <c r="F4" s="6" t="s">
        <v>34</v>
      </c>
      <c r="G4" s="6" t="s">
        <v>34</v>
      </c>
      <c r="H4" s="6" t="s">
        <v>35</v>
      </c>
    </row>
    <row r="6" spans="2:8" x14ac:dyDescent="0.2">
      <c r="B6" s="7" t="s">
        <v>7</v>
      </c>
      <c r="C6" s="8">
        <v>975</v>
      </c>
      <c r="D6" s="8">
        <v>1066</v>
      </c>
      <c r="E6" s="8">
        <v>1037</v>
      </c>
      <c r="F6" s="8">
        <v>943</v>
      </c>
      <c r="G6" s="8">
        <f>SUM(C6:F6)</f>
        <v>4021</v>
      </c>
      <c r="H6" s="8">
        <v>3852</v>
      </c>
    </row>
    <row r="7" spans="2:8" x14ac:dyDescent="0.2">
      <c r="B7" s="7" t="s">
        <v>8</v>
      </c>
      <c r="C7" s="9">
        <v>495</v>
      </c>
      <c r="D7" s="9">
        <v>543</v>
      </c>
      <c r="E7" s="9">
        <v>512</v>
      </c>
      <c r="F7" s="9">
        <v>472</v>
      </c>
      <c r="G7" s="9">
        <f t="shared" ref="G7:G28" si="0">SUM(C7:F7)</f>
        <v>2022</v>
      </c>
      <c r="H7" s="9">
        <v>2096</v>
      </c>
    </row>
    <row r="8" spans="2:8" x14ac:dyDescent="0.2">
      <c r="B8" s="7" t="s">
        <v>9</v>
      </c>
      <c r="C8" s="9">
        <v>279</v>
      </c>
      <c r="D8" s="9">
        <v>296</v>
      </c>
      <c r="E8" s="9">
        <v>293</v>
      </c>
      <c r="F8" s="9">
        <v>302</v>
      </c>
      <c r="G8" s="9">
        <f t="shared" si="0"/>
        <v>1170</v>
      </c>
      <c r="H8" s="9">
        <v>1058</v>
      </c>
    </row>
    <row r="9" spans="2:8" x14ac:dyDescent="0.2">
      <c r="B9" s="7" t="s">
        <v>10</v>
      </c>
      <c r="C9" s="9">
        <v>25</v>
      </c>
      <c r="D9" s="9">
        <v>25</v>
      </c>
      <c r="E9" s="9">
        <v>26</v>
      </c>
      <c r="F9" s="10">
        <v>25</v>
      </c>
      <c r="G9" s="9">
        <f t="shared" si="0"/>
        <v>101</v>
      </c>
      <c r="H9" s="9">
        <v>102</v>
      </c>
    </row>
    <row r="10" spans="2:8" x14ac:dyDescent="0.2">
      <c r="B10" s="7" t="s">
        <v>11</v>
      </c>
      <c r="C10" s="9">
        <v>16</v>
      </c>
      <c r="D10" s="9">
        <v>16</v>
      </c>
      <c r="E10" s="9">
        <v>10</v>
      </c>
      <c r="F10" s="9">
        <v>13</v>
      </c>
      <c r="G10" s="9">
        <f t="shared" si="0"/>
        <v>55</v>
      </c>
      <c r="H10" s="9">
        <v>38</v>
      </c>
    </row>
    <row r="11" spans="2:8" x14ac:dyDescent="0.2">
      <c r="B11" s="11" t="s">
        <v>12</v>
      </c>
      <c r="C11" s="12">
        <f>C6-C7-C8-C9-C10</f>
        <v>160</v>
      </c>
      <c r="D11" s="12">
        <f>D6-D7-D8-D9-D10</f>
        <v>186</v>
      </c>
      <c r="E11" s="12">
        <f>E6-E7-E8-E9-E10</f>
        <v>196</v>
      </c>
      <c r="F11" s="12">
        <f>F6-F7-F8-F9-F10</f>
        <v>131</v>
      </c>
      <c r="G11" s="13">
        <f t="shared" si="0"/>
        <v>673</v>
      </c>
      <c r="H11" s="13">
        <f>H6-H7-H8-H9-H10</f>
        <v>558</v>
      </c>
    </row>
    <row r="12" spans="2:8" x14ac:dyDescent="0.2">
      <c r="B12" s="7"/>
      <c r="C12" s="9"/>
      <c r="D12" s="9"/>
      <c r="E12" s="9"/>
      <c r="F12" s="9"/>
      <c r="G12" s="9"/>
      <c r="H12" s="9"/>
    </row>
    <row r="13" spans="2:8" x14ac:dyDescent="0.2">
      <c r="B13" s="7" t="s">
        <v>7</v>
      </c>
      <c r="C13" s="8">
        <v>1153</v>
      </c>
      <c r="D13" s="8">
        <v>1424</v>
      </c>
      <c r="E13" s="8">
        <v>1322</v>
      </c>
      <c r="F13" s="8">
        <v>1233</v>
      </c>
      <c r="G13" s="8">
        <f t="shared" si="0"/>
        <v>5132</v>
      </c>
      <c r="H13" s="8">
        <v>4792</v>
      </c>
    </row>
    <row r="14" spans="2:8" x14ac:dyDescent="0.2">
      <c r="B14" s="7" t="s">
        <v>8</v>
      </c>
      <c r="C14" s="9">
        <v>634</v>
      </c>
      <c r="D14" s="9">
        <v>787</v>
      </c>
      <c r="E14" s="9">
        <v>779</v>
      </c>
      <c r="F14" s="9">
        <v>693</v>
      </c>
      <c r="G14" s="9">
        <f t="shared" si="0"/>
        <v>2893</v>
      </c>
      <c r="H14" s="9">
        <v>2813</v>
      </c>
    </row>
    <row r="15" spans="2:8" x14ac:dyDescent="0.2">
      <c r="B15" s="7" t="s">
        <v>9</v>
      </c>
      <c r="C15" s="9">
        <v>230</v>
      </c>
      <c r="D15" s="9">
        <v>246</v>
      </c>
      <c r="E15" s="9">
        <v>234</v>
      </c>
      <c r="F15" s="9">
        <v>256</v>
      </c>
      <c r="G15" s="9">
        <f t="shared" si="0"/>
        <v>966</v>
      </c>
      <c r="H15" s="9">
        <v>879</v>
      </c>
    </row>
    <row r="16" spans="2:8" x14ac:dyDescent="0.2">
      <c r="B16" s="7" t="s">
        <v>10</v>
      </c>
      <c r="C16" s="9">
        <v>35</v>
      </c>
      <c r="D16" s="9">
        <v>34</v>
      </c>
      <c r="E16" s="9">
        <v>35</v>
      </c>
      <c r="F16" s="10">
        <v>35</v>
      </c>
      <c r="G16" s="10">
        <f t="shared" si="0"/>
        <v>139</v>
      </c>
      <c r="H16" s="10">
        <v>142</v>
      </c>
    </row>
    <row r="17" spans="2:8" x14ac:dyDescent="0.2">
      <c r="B17" s="7" t="s">
        <v>11</v>
      </c>
      <c r="C17" s="9">
        <v>24</v>
      </c>
      <c r="D17" s="9">
        <v>28</v>
      </c>
      <c r="E17" s="9">
        <v>32</v>
      </c>
      <c r="F17" s="9">
        <v>31</v>
      </c>
      <c r="G17" s="9">
        <f t="shared" si="0"/>
        <v>115</v>
      </c>
      <c r="H17" s="9">
        <v>111</v>
      </c>
    </row>
    <row r="18" spans="2:8" x14ac:dyDescent="0.2">
      <c r="B18" s="11" t="s">
        <v>13</v>
      </c>
      <c r="C18" s="12">
        <f>C13-C14-C15-C16-C17</f>
        <v>230</v>
      </c>
      <c r="D18" s="12">
        <f>D13-D14-D15-D16-D17</f>
        <v>329</v>
      </c>
      <c r="E18" s="12">
        <f>E13-E14-E15-E16-E17</f>
        <v>242</v>
      </c>
      <c r="F18" s="13">
        <f>F13-F14-F15-F16-F17</f>
        <v>218</v>
      </c>
      <c r="G18" s="13">
        <f t="shared" si="0"/>
        <v>1019</v>
      </c>
      <c r="H18" s="13">
        <f>H13-H14-H15-H16-H17</f>
        <v>847</v>
      </c>
    </row>
    <row r="19" spans="2:8" x14ac:dyDescent="0.2">
      <c r="B19" s="7"/>
      <c r="C19" s="9"/>
      <c r="D19" s="9"/>
      <c r="E19" s="9"/>
      <c r="F19" s="9"/>
      <c r="G19" s="9"/>
      <c r="H19" s="9"/>
    </row>
    <row r="20" spans="2:8" x14ac:dyDescent="0.2">
      <c r="B20" s="7" t="s">
        <v>7</v>
      </c>
      <c r="C20" s="8">
        <v>1753</v>
      </c>
      <c r="D20" s="8">
        <v>1833</v>
      </c>
      <c r="E20" s="8">
        <v>1767</v>
      </c>
      <c r="F20" s="8">
        <v>1736</v>
      </c>
      <c r="G20" s="20">
        <f t="shared" si="0"/>
        <v>7089</v>
      </c>
      <c r="H20" s="20">
        <v>6970</v>
      </c>
    </row>
    <row r="21" spans="2:8" x14ac:dyDescent="0.2">
      <c r="B21" s="7" t="s">
        <v>8</v>
      </c>
      <c r="C21" s="9">
        <v>1201</v>
      </c>
      <c r="D21" s="9">
        <v>1235</v>
      </c>
      <c r="E21" s="9">
        <v>1187</v>
      </c>
      <c r="F21" s="9">
        <v>1136</v>
      </c>
      <c r="G21" s="9">
        <f t="shared" si="0"/>
        <v>4759</v>
      </c>
      <c r="H21" s="9">
        <v>5062</v>
      </c>
    </row>
    <row r="22" spans="2:8" x14ac:dyDescent="0.2">
      <c r="B22" s="7" t="s">
        <v>9</v>
      </c>
      <c r="C22" s="9">
        <v>201</v>
      </c>
      <c r="D22" s="9">
        <v>217</v>
      </c>
      <c r="E22" s="9">
        <v>214</v>
      </c>
      <c r="F22" s="9">
        <v>238</v>
      </c>
      <c r="G22" s="9">
        <f t="shared" si="0"/>
        <v>870</v>
      </c>
      <c r="H22" s="9">
        <v>786</v>
      </c>
    </row>
    <row r="23" spans="2:8" x14ac:dyDescent="0.2">
      <c r="B23" s="7" t="s">
        <v>10</v>
      </c>
      <c r="C23" s="9">
        <v>53</v>
      </c>
      <c r="D23" s="9">
        <v>53</v>
      </c>
      <c r="E23" s="9">
        <v>53</v>
      </c>
      <c r="F23" s="9">
        <v>54</v>
      </c>
      <c r="G23" s="10">
        <f>SUM(C23:F23)</f>
        <v>213</v>
      </c>
      <c r="H23" s="10">
        <v>207</v>
      </c>
    </row>
    <row r="24" spans="2:8" x14ac:dyDescent="0.2">
      <c r="B24" s="7" t="s">
        <v>11</v>
      </c>
      <c r="C24" s="9">
        <v>57</v>
      </c>
      <c r="D24" s="9">
        <v>78</v>
      </c>
      <c r="E24" s="9">
        <v>67</v>
      </c>
      <c r="F24" s="9">
        <v>77</v>
      </c>
      <c r="G24" s="9">
        <f t="shared" si="0"/>
        <v>279</v>
      </c>
      <c r="H24" s="9">
        <v>269</v>
      </c>
    </row>
    <row r="25" spans="2:8" x14ac:dyDescent="0.2">
      <c r="B25" s="11" t="s">
        <v>14</v>
      </c>
      <c r="C25" s="12">
        <f>C20-C21-C22-C23-C24</f>
        <v>241</v>
      </c>
      <c r="D25" s="12">
        <f>D20-D21-D22-D23-D24</f>
        <v>250</v>
      </c>
      <c r="E25" s="12">
        <f>E20-E21-E22-E23-E24</f>
        <v>246</v>
      </c>
      <c r="F25" s="13">
        <f>F20-F21-F22-F23-F24</f>
        <v>231</v>
      </c>
      <c r="G25" s="13">
        <f t="shared" si="0"/>
        <v>968</v>
      </c>
      <c r="H25" s="13">
        <f>H20-H21-H22-H23-H24</f>
        <v>646</v>
      </c>
    </row>
    <row r="26" spans="2:8" x14ac:dyDescent="0.2">
      <c r="C26" s="9"/>
      <c r="D26" s="9"/>
      <c r="E26" s="9"/>
      <c r="F26" s="9"/>
      <c r="G26" s="9"/>
      <c r="H26" s="9"/>
    </row>
    <row r="27" spans="2:8" x14ac:dyDescent="0.2">
      <c r="B27" s="1" t="s">
        <v>15</v>
      </c>
      <c r="C27" s="8">
        <f>C6+C13+C20</f>
        <v>3881</v>
      </c>
      <c r="D27" s="8">
        <f>D6+D13+D20</f>
        <v>4323</v>
      </c>
      <c r="E27" s="8">
        <f>E6+E13+E20</f>
        <v>4126</v>
      </c>
      <c r="F27" s="8">
        <f>F6+F13+F20</f>
        <v>3912</v>
      </c>
      <c r="G27" s="8">
        <f t="shared" si="0"/>
        <v>16242</v>
      </c>
      <c r="H27" s="8">
        <f>H6+H13+H20</f>
        <v>15614</v>
      </c>
    </row>
    <row r="28" spans="2:8" x14ac:dyDescent="0.2">
      <c r="B28" s="1" t="s">
        <v>16</v>
      </c>
      <c r="C28" s="8">
        <f>C11+C18+C25</f>
        <v>631</v>
      </c>
      <c r="D28" s="8">
        <f>D11+D18+D25</f>
        <v>765</v>
      </c>
      <c r="E28" s="8">
        <f>E11+E18+E25</f>
        <v>684</v>
      </c>
      <c r="F28" s="8">
        <f>F11+F18+F25</f>
        <v>580</v>
      </c>
      <c r="G28" s="8">
        <f t="shared" si="0"/>
        <v>2660</v>
      </c>
      <c r="H28" s="8">
        <f>H11+H18+H25</f>
        <v>2051</v>
      </c>
    </row>
    <row r="29" spans="2:8" x14ac:dyDescent="0.2">
      <c r="B29" s="14" t="s">
        <v>17</v>
      </c>
      <c r="C29" s="9"/>
      <c r="D29" s="9"/>
      <c r="E29" s="9"/>
      <c r="F29" s="9"/>
      <c r="G29" s="9"/>
      <c r="H29" s="9"/>
    </row>
    <row r="30" spans="2:8" x14ac:dyDescent="0.2">
      <c r="B30" s="1" t="s">
        <v>18</v>
      </c>
      <c r="C30" s="15">
        <v>-76</v>
      </c>
      <c r="D30" s="15">
        <v>-86</v>
      </c>
      <c r="E30" s="15">
        <v>-80</v>
      </c>
      <c r="F30" s="15">
        <v>-88</v>
      </c>
      <c r="G30" s="9">
        <f>SUM(C30:F30)</f>
        <v>-330</v>
      </c>
      <c r="H30" s="9">
        <v>-219</v>
      </c>
    </row>
    <row r="31" spans="2:8" x14ac:dyDescent="0.2">
      <c r="B31" s="1" t="s">
        <v>19</v>
      </c>
      <c r="C31" s="15">
        <v>-8</v>
      </c>
      <c r="D31" s="15">
        <v>-10</v>
      </c>
      <c r="E31" s="15">
        <v>-17</v>
      </c>
      <c r="F31" s="15">
        <v>-26</v>
      </c>
      <c r="G31" s="9">
        <f>SUM(C31:F31)</f>
        <v>-61</v>
      </c>
      <c r="H31" s="9">
        <v>-51</v>
      </c>
    </row>
    <row r="32" spans="2:8" x14ac:dyDescent="0.2">
      <c r="B32" s="1" t="s">
        <v>20</v>
      </c>
      <c r="C32" s="15">
        <v>-33</v>
      </c>
      <c r="D32" s="15">
        <v>-36</v>
      </c>
      <c r="E32" s="15">
        <v>-25</v>
      </c>
      <c r="F32" s="15">
        <v>-13</v>
      </c>
      <c r="G32" s="9">
        <f>SUM(C32:F32)</f>
        <v>-107</v>
      </c>
      <c r="H32" s="9">
        <v>-113</v>
      </c>
    </row>
    <row r="33" spans="2:8" x14ac:dyDescent="0.2">
      <c r="B33" s="1" t="s">
        <v>21</v>
      </c>
      <c r="C33" s="15">
        <v>0</v>
      </c>
      <c r="D33" s="15">
        <v>-10</v>
      </c>
      <c r="E33" s="15">
        <v>-15</v>
      </c>
      <c r="F33" s="15">
        <v>-16</v>
      </c>
      <c r="G33" s="9">
        <f t="shared" ref="G33:G39" si="1">SUM(C33:F33)</f>
        <v>-41</v>
      </c>
      <c r="H33" s="9">
        <v>-72</v>
      </c>
    </row>
    <row r="34" spans="2:8" x14ac:dyDescent="0.2">
      <c r="B34" s="1" t="s">
        <v>22</v>
      </c>
      <c r="C34" s="15">
        <v>0</v>
      </c>
      <c r="D34" s="15">
        <v>-7</v>
      </c>
      <c r="E34" s="15">
        <v>-15</v>
      </c>
      <c r="F34" s="15">
        <v>-31</v>
      </c>
      <c r="G34" s="9">
        <f t="shared" si="1"/>
        <v>-53</v>
      </c>
      <c r="H34" s="9">
        <v>-10</v>
      </c>
    </row>
    <row r="35" spans="2:8" x14ac:dyDescent="0.2">
      <c r="B35" s="1" t="s">
        <v>23</v>
      </c>
      <c r="C35" s="15">
        <v>0</v>
      </c>
      <c r="D35" s="15">
        <v>0</v>
      </c>
      <c r="E35" s="15">
        <v>0</v>
      </c>
      <c r="F35" s="15">
        <v>-24</v>
      </c>
      <c r="G35" s="9">
        <f t="shared" si="1"/>
        <v>-24</v>
      </c>
      <c r="H35" s="9">
        <v>0</v>
      </c>
    </row>
    <row r="36" spans="2:8" x14ac:dyDescent="0.2">
      <c r="B36" s="1" t="s">
        <v>24</v>
      </c>
      <c r="C36" s="15">
        <v>9</v>
      </c>
      <c r="D36" s="15">
        <v>0</v>
      </c>
      <c r="E36" s="15">
        <v>0</v>
      </c>
      <c r="F36" s="15">
        <v>7</v>
      </c>
      <c r="G36" s="9">
        <f t="shared" si="1"/>
        <v>16</v>
      </c>
      <c r="H36" s="9">
        <v>0</v>
      </c>
    </row>
    <row r="37" spans="2:8" x14ac:dyDescent="0.2">
      <c r="B37" s="1" t="s">
        <v>25</v>
      </c>
      <c r="C37" s="15">
        <v>0</v>
      </c>
      <c r="D37" s="15">
        <v>0</v>
      </c>
      <c r="E37" s="15">
        <v>0</v>
      </c>
      <c r="F37" s="15">
        <v>-160</v>
      </c>
      <c r="G37" s="9">
        <f t="shared" si="1"/>
        <v>-160</v>
      </c>
      <c r="H37" s="9">
        <v>-231</v>
      </c>
    </row>
    <row r="38" spans="2:8" x14ac:dyDescent="0.2">
      <c r="B38" s="1" t="s">
        <v>26</v>
      </c>
      <c r="C38" s="15">
        <v>0</v>
      </c>
      <c r="D38" s="15">
        <v>0</v>
      </c>
      <c r="E38" s="15">
        <v>0</v>
      </c>
      <c r="F38" s="15">
        <v>-20</v>
      </c>
      <c r="G38" s="9">
        <f t="shared" si="1"/>
        <v>-20</v>
      </c>
      <c r="H38" s="9">
        <v>0</v>
      </c>
    </row>
    <row r="39" spans="2:8" x14ac:dyDescent="0.2">
      <c r="B39" s="1" t="s">
        <v>27</v>
      </c>
      <c r="C39" s="15">
        <v>-190</v>
      </c>
      <c r="D39" s="15">
        <v>0</v>
      </c>
      <c r="E39" s="15">
        <v>0</v>
      </c>
      <c r="F39" s="15"/>
      <c r="G39" s="9">
        <f t="shared" si="1"/>
        <v>-190</v>
      </c>
      <c r="H39" s="9">
        <v>0</v>
      </c>
    </row>
    <row r="40" spans="2:8" ht="12.75" thickBot="1" x14ac:dyDescent="0.25">
      <c r="B40" s="16" t="s">
        <v>28</v>
      </c>
      <c r="C40" s="17">
        <f>SUM(C28:C39)</f>
        <v>333</v>
      </c>
      <c r="D40" s="17">
        <f t="shared" ref="D40:H40" si="2">SUM(D28:D39)</f>
        <v>616</v>
      </c>
      <c r="E40" s="17">
        <f t="shared" si="2"/>
        <v>532</v>
      </c>
      <c r="F40" s="17">
        <f t="shared" si="2"/>
        <v>209</v>
      </c>
      <c r="G40" s="17">
        <f t="shared" si="2"/>
        <v>1690</v>
      </c>
      <c r="H40" s="17">
        <f t="shared" si="2"/>
        <v>1355</v>
      </c>
    </row>
    <row r="41" spans="2:8" ht="12.75" thickTop="1" x14ac:dyDescent="0.2"/>
    <row r="43" spans="2:8" x14ac:dyDescent="0.2">
      <c r="C43" s="109"/>
      <c r="D43" s="109"/>
      <c r="E43" s="109"/>
      <c r="F43" s="109"/>
      <c r="G43" s="109"/>
    </row>
    <row r="44" spans="2:8" x14ac:dyDescent="0.2">
      <c r="C44" s="109"/>
      <c r="D44" s="109"/>
      <c r="E44" s="109"/>
      <c r="F44" s="109"/>
      <c r="G44" s="109"/>
    </row>
    <row r="45" spans="2:8" x14ac:dyDescent="0.2">
      <c r="C45" s="109"/>
      <c r="D45" s="109"/>
      <c r="E45" s="109"/>
      <c r="F45" s="109"/>
      <c r="G45" s="109"/>
    </row>
    <row r="46" spans="2:8" s="18" customFormat="1" hidden="1" x14ac:dyDescent="0.2">
      <c r="B46" s="18" t="s">
        <v>29</v>
      </c>
      <c r="C46" s="18">
        <v>333</v>
      </c>
      <c r="D46" s="18">
        <v>616</v>
      </c>
      <c r="E46" s="18">
        <v>532</v>
      </c>
      <c r="F46" s="18">
        <v>209</v>
      </c>
      <c r="G46" s="18">
        <f>SUM(C46:F46)</f>
        <v>1690</v>
      </c>
      <c r="H46" s="18">
        <f>SUM(D46:G46)</f>
        <v>3047</v>
      </c>
    </row>
    <row r="47" spans="2:8" hidden="1" x14ac:dyDescent="0.2">
      <c r="B47" s="18" t="s">
        <v>30</v>
      </c>
      <c r="C47" s="19">
        <f>C28-C46+SUM(C31:C39)</f>
        <v>76</v>
      </c>
      <c r="D47" s="19">
        <f>D28-D46+SUM(D31:D39)</f>
        <v>86</v>
      </c>
      <c r="E47" s="19">
        <f>E28-E46+SUM(E31:E39)</f>
        <v>80</v>
      </c>
      <c r="F47" s="19">
        <f>F28-F46+SUM(F31:F39)</f>
        <v>88</v>
      </c>
      <c r="G47" s="18">
        <f>SUM(C47:F47)</f>
        <v>330</v>
      </c>
      <c r="H47" s="18">
        <f>SUM(D47:G47)</f>
        <v>584</v>
      </c>
    </row>
    <row r="49" spans="3:3" x14ac:dyDescent="0.2">
      <c r="C49" s="15"/>
    </row>
    <row r="50" spans="3:3" x14ac:dyDescent="0.2">
      <c r="C5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1C34-5CC6-4DE1-9EB3-D6AF77BC2DBD}">
  <dimension ref="B1:G50"/>
  <sheetViews>
    <sheetView showGridLines="0" topLeftCell="A7" workbookViewId="0">
      <selection activeCell="G45" sqref="C43:G45"/>
    </sheetView>
  </sheetViews>
  <sheetFormatPr defaultColWidth="9.140625" defaultRowHeight="12" x14ac:dyDescent="0.2"/>
  <cols>
    <col min="1" max="1" width="9.140625" style="1"/>
    <col min="2" max="2" width="63.42578125" style="1" customWidth="1"/>
    <col min="3" max="7" width="19.85546875" style="1" customWidth="1"/>
    <col min="8" max="16384" width="9.140625" style="1"/>
  </cols>
  <sheetData>
    <row r="1" spans="2:7" x14ac:dyDescent="0.2">
      <c r="F1" s="2"/>
      <c r="G1" s="2"/>
    </row>
    <row r="3" spans="2:7" x14ac:dyDescent="0.2">
      <c r="B3" s="3"/>
      <c r="C3" s="4" t="s">
        <v>0</v>
      </c>
      <c r="D3" s="4" t="s">
        <v>0</v>
      </c>
      <c r="E3" s="4" t="s">
        <v>0</v>
      </c>
      <c r="F3" s="4" t="s">
        <v>0</v>
      </c>
      <c r="G3" s="4" t="s">
        <v>1</v>
      </c>
    </row>
    <row r="4" spans="2:7" x14ac:dyDescent="0.2"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6</v>
      </c>
    </row>
    <row r="6" spans="2:7" x14ac:dyDescent="0.2">
      <c r="B6" s="7" t="s">
        <v>7</v>
      </c>
      <c r="C6" s="8">
        <v>966</v>
      </c>
      <c r="D6" s="8">
        <v>1070</v>
      </c>
      <c r="E6" s="8">
        <v>1004</v>
      </c>
      <c r="F6" s="8">
        <v>881</v>
      </c>
      <c r="G6" s="8">
        <f>SUM(C6:F6)</f>
        <v>3921</v>
      </c>
    </row>
    <row r="7" spans="2:7" x14ac:dyDescent="0.2">
      <c r="B7" s="7" t="s">
        <v>8</v>
      </c>
      <c r="C7" s="9">
        <v>458</v>
      </c>
      <c r="D7" s="9">
        <v>513</v>
      </c>
      <c r="E7" s="9">
        <v>494</v>
      </c>
      <c r="F7" s="9">
        <v>439</v>
      </c>
      <c r="G7" s="9">
        <f t="shared" ref="G7:G27" si="0">SUM(C7:F7)</f>
        <v>1904</v>
      </c>
    </row>
    <row r="8" spans="2:7" x14ac:dyDescent="0.2">
      <c r="B8" s="7" t="s">
        <v>9</v>
      </c>
      <c r="C8" s="9">
        <v>301</v>
      </c>
      <c r="D8" s="9">
        <v>309</v>
      </c>
      <c r="E8" s="9">
        <v>289</v>
      </c>
      <c r="F8" s="9">
        <v>287</v>
      </c>
      <c r="G8" s="9">
        <f t="shared" si="0"/>
        <v>1186</v>
      </c>
    </row>
    <row r="9" spans="2:7" x14ac:dyDescent="0.2">
      <c r="B9" s="7" t="s">
        <v>10</v>
      </c>
      <c r="C9" s="9">
        <v>26</v>
      </c>
      <c r="D9" s="9">
        <v>26</v>
      </c>
      <c r="E9" s="9">
        <v>26</v>
      </c>
      <c r="F9" s="10">
        <v>26</v>
      </c>
      <c r="G9" s="9">
        <f t="shared" si="0"/>
        <v>104</v>
      </c>
    </row>
    <row r="10" spans="2:7" x14ac:dyDescent="0.2">
      <c r="B10" s="7" t="s">
        <v>11</v>
      </c>
      <c r="C10" s="9">
        <v>15</v>
      </c>
      <c r="D10" s="9">
        <v>11</v>
      </c>
      <c r="E10" s="9">
        <v>12</v>
      </c>
      <c r="F10" s="9">
        <v>11</v>
      </c>
      <c r="G10" s="9">
        <f t="shared" si="0"/>
        <v>49</v>
      </c>
    </row>
    <row r="11" spans="2:7" x14ac:dyDescent="0.2">
      <c r="B11" s="11" t="s">
        <v>12</v>
      </c>
      <c r="C11" s="12">
        <f>C6-C7-C8-C9-C10</f>
        <v>166</v>
      </c>
      <c r="D11" s="12">
        <f>D6-D7-D8-D9-D10</f>
        <v>211</v>
      </c>
      <c r="E11" s="12">
        <f>E6-E7-E8-E9-E10</f>
        <v>183</v>
      </c>
      <c r="F11" s="12">
        <f>F6-F7-F8-F9-F10</f>
        <v>118</v>
      </c>
      <c r="G11" s="12">
        <f t="shared" si="0"/>
        <v>678</v>
      </c>
    </row>
    <row r="12" spans="2:7" x14ac:dyDescent="0.2">
      <c r="B12" s="7"/>
      <c r="C12" s="9"/>
      <c r="D12" s="9"/>
      <c r="E12" s="9"/>
      <c r="F12" s="9"/>
      <c r="G12" s="9"/>
    </row>
    <row r="13" spans="2:7" x14ac:dyDescent="0.2">
      <c r="B13" s="7" t="s">
        <v>7</v>
      </c>
      <c r="C13" s="8">
        <v>1184</v>
      </c>
      <c r="D13" s="8">
        <v>1418</v>
      </c>
      <c r="E13" s="8">
        <v>1373</v>
      </c>
      <c r="F13" s="8">
        <v>1262</v>
      </c>
      <c r="G13" s="8">
        <f t="shared" si="0"/>
        <v>5237</v>
      </c>
    </row>
    <row r="14" spans="2:7" x14ac:dyDescent="0.2">
      <c r="B14" s="7" t="s">
        <v>8</v>
      </c>
      <c r="C14" s="9">
        <v>628</v>
      </c>
      <c r="D14" s="9">
        <v>773</v>
      </c>
      <c r="E14" s="9">
        <v>755</v>
      </c>
      <c r="F14" s="9">
        <v>695</v>
      </c>
      <c r="G14" s="9">
        <f t="shared" si="0"/>
        <v>2851</v>
      </c>
    </row>
    <row r="15" spans="2:7" x14ac:dyDescent="0.2">
      <c r="B15" s="7" t="s">
        <v>9</v>
      </c>
      <c r="C15" s="9">
        <v>245</v>
      </c>
      <c r="D15" s="9">
        <v>261</v>
      </c>
      <c r="E15" s="9">
        <v>258</v>
      </c>
      <c r="F15" s="9">
        <v>253</v>
      </c>
      <c r="G15" s="9">
        <f t="shared" si="0"/>
        <v>1017</v>
      </c>
    </row>
    <row r="16" spans="2:7" x14ac:dyDescent="0.2">
      <c r="B16" s="7" t="s">
        <v>10</v>
      </c>
      <c r="C16" s="9">
        <v>34</v>
      </c>
      <c r="D16" s="9">
        <v>34</v>
      </c>
      <c r="E16" s="9">
        <v>31</v>
      </c>
      <c r="F16" s="10">
        <v>33</v>
      </c>
      <c r="G16" s="9">
        <f t="shared" si="0"/>
        <v>132</v>
      </c>
    </row>
    <row r="17" spans="2:7" x14ac:dyDescent="0.2">
      <c r="B17" s="7" t="s">
        <v>11</v>
      </c>
      <c r="C17" s="9">
        <v>26</v>
      </c>
      <c r="D17" s="9">
        <v>24</v>
      </c>
      <c r="E17" s="9">
        <v>23</v>
      </c>
      <c r="F17" s="9">
        <v>22</v>
      </c>
      <c r="G17" s="9">
        <f t="shared" si="0"/>
        <v>95</v>
      </c>
    </row>
    <row r="18" spans="2:7" x14ac:dyDescent="0.2">
      <c r="B18" s="11" t="s">
        <v>13</v>
      </c>
      <c r="C18" s="12">
        <f>C13-C14-C15-C16-C17</f>
        <v>251</v>
      </c>
      <c r="D18" s="12">
        <f>D13-D14-D15-D16-D17</f>
        <v>326</v>
      </c>
      <c r="E18" s="12">
        <f>E13-E14-E15-E16-E17</f>
        <v>306</v>
      </c>
      <c r="F18" s="13">
        <f>F13-F14-F15-F16-F17</f>
        <v>259</v>
      </c>
      <c r="G18" s="12">
        <f t="shared" si="0"/>
        <v>1142</v>
      </c>
    </row>
    <row r="19" spans="2:7" x14ac:dyDescent="0.2">
      <c r="B19" s="7"/>
      <c r="C19" s="9"/>
      <c r="D19" s="9"/>
      <c r="E19" s="9"/>
      <c r="F19" s="9"/>
      <c r="G19" s="9"/>
    </row>
    <row r="20" spans="2:7" x14ac:dyDescent="0.2">
      <c r="B20" s="7" t="s">
        <v>7</v>
      </c>
      <c r="C20" s="8">
        <v>1699</v>
      </c>
      <c r="D20" s="8">
        <v>1747</v>
      </c>
      <c r="E20" s="8">
        <v>1655</v>
      </c>
      <c r="F20" s="8">
        <v>1586</v>
      </c>
      <c r="G20" s="8">
        <f t="shared" si="0"/>
        <v>6687</v>
      </c>
    </row>
    <row r="21" spans="2:7" x14ac:dyDescent="0.2">
      <c r="B21" s="7" t="s">
        <v>8</v>
      </c>
      <c r="C21" s="9">
        <v>1119</v>
      </c>
      <c r="D21" s="9">
        <v>1164</v>
      </c>
      <c r="E21" s="9">
        <v>1132</v>
      </c>
      <c r="F21" s="9">
        <v>1083</v>
      </c>
      <c r="G21" s="9">
        <f t="shared" si="0"/>
        <v>4498</v>
      </c>
    </row>
    <row r="22" spans="2:7" x14ac:dyDescent="0.2">
      <c r="B22" s="7" t="s">
        <v>9</v>
      </c>
      <c r="C22" s="9">
        <v>212</v>
      </c>
      <c r="D22" s="9">
        <v>210</v>
      </c>
      <c r="E22" s="9">
        <v>207</v>
      </c>
      <c r="F22" s="9">
        <v>209</v>
      </c>
      <c r="G22" s="9">
        <f t="shared" si="0"/>
        <v>838</v>
      </c>
    </row>
    <row r="23" spans="2:7" x14ac:dyDescent="0.2">
      <c r="B23" s="7" t="s">
        <v>10</v>
      </c>
      <c r="C23" s="9">
        <v>52</v>
      </c>
      <c r="D23" s="9">
        <v>53</v>
      </c>
      <c r="E23" s="9">
        <v>52</v>
      </c>
      <c r="F23" s="9">
        <v>49</v>
      </c>
      <c r="G23" s="9">
        <f t="shared" si="0"/>
        <v>206</v>
      </c>
    </row>
    <row r="24" spans="2:7" x14ac:dyDescent="0.2">
      <c r="B24" s="7" t="s">
        <v>11</v>
      </c>
      <c r="C24" s="9">
        <v>67</v>
      </c>
      <c r="D24" s="9">
        <v>61</v>
      </c>
      <c r="E24" s="9">
        <v>64</v>
      </c>
      <c r="F24" s="9">
        <v>60</v>
      </c>
      <c r="G24" s="9">
        <f t="shared" si="0"/>
        <v>252</v>
      </c>
    </row>
    <row r="25" spans="2:7" x14ac:dyDescent="0.2">
      <c r="B25" s="11" t="s">
        <v>14</v>
      </c>
      <c r="C25" s="12">
        <f>C20-C21-C22-C23-C24</f>
        <v>249</v>
      </c>
      <c r="D25" s="12">
        <f>D20-D21-D22-D23-D24</f>
        <v>259</v>
      </c>
      <c r="E25" s="12">
        <f>E20-E21-E22-E23-E24</f>
        <v>200</v>
      </c>
      <c r="F25" s="12">
        <f>F20-F21-F22-F23-F24</f>
        <v>185</v>
      </c>
      <c r="G25" s="12">
        <f t="shared" si="0"/>
        <v>893</v>
      </c>
    </row>
    <row r="26" spans="2:7" x14ac:dyDescent="0.2">
      <c r="C26" s="9"/>
      <c r="D26" s="9"/>
      <c r="E26" s="9"/>
      <c r="F26" s="9"/>
      <c r="G26" s="9"/>
    </row>
    <row r="27" spans="2:7" x14ac:dyDescent="0.2">
      <c r="B27" s="1" t="s">
        <v>15</v>
      </c>
      <c r="C27" s="8">
        <f>C6+C13+C20</f>
        <v>3849</v>
      </c>
      <c r="D27" s="8">
        <f>D6+D13+D20</f>
        <v>4235</v>
      </c>
      <c r="E27" s="8">
        <f>E6+E13+E20</f>
        <v>4032</v>
      </c>
      <c r="F27" s="8">
        <f>F6+F13+F20</f>
        <v>3729</v>
      </c>
      <c r="G27" s="8">
        <f t="shared" si="0"/>
        <v>15845</v>
      </c>
    </row>
    <row r="28" spans="2:7" x14ac:dyDescent="0.2">
      <c r="B28" s="1" t="s">
        <v>16</v>
      </c>
      <c r="C28" s="8">
        <f>C11+C18+C25</f>
        <v>666</v>
      </c>
      <c r="D28" s="8">
        <f>D11+D18+D25</f>
        <v>796</v>
      </c>
      <c r="E28" s="8">
        <f>E11+E18+E25</f>
        <v>689</v>
      </c>
      <c r="F28" s="8">
        <f>F11+F18+F25</f>
        <v>562</v>
      </c>
      <c r="G28" s="8">
        <f>SUM(C28:F28)</f>
        <v>2713</v>
      </c>
    </row>
    <row r="29" spans="2:7" x14ac:dyDescent="0.2">
      <c r="B29" s="14" t="s">
        <v>17</v>
      </c>
      <c r="C29" s="8"/>
      <c r="D29" s="8"/>
      <c r="E29" s="8"/>
      <c r="F29" s="8"/>
      <c r="G29" s="8"/>
    </row>
    <row r="30" spans="2:7" x14ac:dyDescent="0.2">
      <c r="B30" s="1" t="s">
        <v>18</v>
      </c>
      <c r="C30" s="15">
        <v>-76</v>
      </c>
      <c r="D30" s="15">
        <v>-67</v>
      </c>
      <c r="E30" s="15">
        <v>-72</v>
      </c>
      <c r="F30" s="15">
        <v>-76</v>
      </c>
      <c r="G30" s="9">
        <f>SUM(C30:F30)</f>
        <v>-291</v>
      </c>
    </row>
    <row r="31" spans="2:7" x14ac:dyDescent="0.2">
      <c r="B31" s="1" t="s">
        <v>19</v>
      </c>
      <c r="C31" s="15">
        <v>-18</v>
      </c>
      <c r="D31" s="15">
        <v>-11</v>
      </c>
      <c r="E31" s="15">
        <v>-10</v>
      </c>
      <c r="F31" s="15">
        <v>-11</v>
      </c>
      <c r="G31" s="9">
        <f>SUM(C31:F31)</f>
        <v>-50</v>
      </c>
    </row>
    <row r="32" spans="2:7" x14ac:dyDescent="0.2">
      <c r="B32" s="1" t="s">
        <v>20</v>
      </c>
      <c r="C32" s="15">
        <v>-13</v>
      </c>
      <c r="D32" s="15">
        <v>-17</v>
      </c>
      <c r="E32" s="15">
        <v>-19</v>
      </c>
      <c r="F32" s="15">
        <v>-15</v>
      </c>
      <c r="G32" s="9">
        <f>SUM(C32:F32)</f>
        <v>-64</v>
      </c>
    </row>
    <row r="33" spans="2:7" x14ac:dyDescent="0.2">
      <c r="B33" s="1" t="s">
        <v>21</v>
      </c>
      <c r="C33" s="15">
        <v>-11</v>
      </c>
      <c r="D33" s="15">
        <v>-4</v>
      </c>
      <c r="E33" s="15">
        <v>0</v>
      </c>
      <c r="F33" s="15">
        <v>-362</v>
      </c>
      <c r="G33" s="9">
        <f t="shared" ref="G33:G39" si="1">SUM(C33:F33)</f>
        <v>-377</v>
      </c>
    </row>
    <row r="34" spans="2:7" x14ac:dyDescent="0.2">
      <c r="B34" s="1" t="s">
        <v>22</v>
      </c>
      <c r="C34" s="15">
        <v>-6</v>
      </c>
      <c r="D34" s="15">
        <v>-26</v>
      </c>
      <c r="E34" s="15">
        <v>-10</v>
      </c>
      <c r="F34" s="15">
        <v>-17</v>
      </c>
      <c r="G34" s="9">
        <f t="shared" si="1"/>
        <v>-59</v>
      </c>
    </row>
    <row r="35" spans="2:7" x14ac:dyDescent="0.2">
      <c r="B35" s="1" t="s">
        <v>23</v>
      </c>
      <c r="C35" s="15">
        <v>0</v>
      </c>
      <c r="D35" s="15">
        <v>-20</v>
      </c>
      <c r="E35" s="15">
        <v>0</v>
      </c>
      <c r="F35" s="15">
        <v>-4</v>
      </c>
      <c r="G35" s="9">
        <f t="shared" si="1"/>
        <v>-24</v>
      </c>
    </row>
    <row r="36" spans="2:7" x14ac:dyDescent="0.2">
      <c r="B36" s="1" t="s">
        <v>24</v>
      </c>
      <c r="C36" s="15">
        <v>0</v>
      </c>
      <c r="D36" s="15">
        <v>0</v>
      </c>
      <c r="E36" s="15">
        <v>0</v>
      </c>
      <c r="F36" s="15">
        <v>4</v>
      </c>
      <c r="G36" s="9">
        <f t="shared" si="1"/>
        <v>4</v>
      </c>
    </row>
    <row r="37" spans="2:7" x14ac:dyDescent="0.2">
      <c r="B37" s="1" t="s">
        <v>25</v>
      </c>
      <c r="C37" s="9">
        <v>0</v>
      </c>
      <c r="D37" s="9">
        <v>0</v>
      </c>
      <c r="E37" s="9">
        <v>0</v>
      </c>
      <c r="F37" s="9">
        <v>0</v>
      </c>
      <c r="G37" s="9">
        <f t="shared" si="1"/>
        <v>0</v>
      </c>
    </row>
    <row r="38" spans="2:7" x14ac:dyDescent="0.2">
      <c r="B38" s="1" t="s">
        <v>26</v>
      </c>
      <c r="C38" s="9">
        <v>0</v>
      </c>
      <c r="D38" s="9">
        <v>0</v>
      </c>
      <c r="E38" s="9">
        <v>0</v>
      </c>
      <c r="F38" s="9">
        <v>0</v>
      </c>
      <c r="G38" s="9">
        <f t="shared" si="1"/>
        <v>0</v>
      </c>
    </row>
    <row r="39" spans="2:7" x14ac:dyDescent="0.2">
      <c r="B39" s="1" t="s">
        <v>27</v>
      </c>
      <c r="C39" s="9">
        <v>0</v>
      </c>
      <c r="D39" s="9">
        <v>0</v>
      </c>
      <c r="E39" s="9">
        <v>0</v>
      </c>
      <c r="F39" s="9">
        <v>0</v>
      </c>
      <c r="G39" s="9">
        <f t="shared" si="1"/>
        <v>0</v>
      </c>
    </row>
    <row r="40" spans="2:7" ht="12.75" thickBot="1" x14ac:dyDescent="0.25">
      <c r="B40" s="16" t="s">
        <v>28</v>
      </c>
      <c r="C40" s="17">
        <f>SUM(C28:C39)</f>
        <v>542</v>
      </c>
      <c r="D40" s="17">
        <f t="shared" ref="D40:G40" si="2">SUM(D28:D39)</f>
        <v>651</v>
      </c>
      <c r="E40" s="17">
        <f t="shared" si="2"/>
        <v>578</v>
      </c>
      <c r="F40" s="17">
        <f t="shared" si="2"/>
        <v>81</v>
      </c>
      <c r="G40" s="17">
        <f t="shared" si="2"/>
        <v>1852</v>
      </c>
    </row>
    <row r="41" spans="2:7" ht="12.75" thickTop="1" x14ac:dyDescent="0.2"/>
    <row r="43" spans="2:7" x14ac:dyDescent="0.2">
      <c r="C43" s="109"/>
      <c r="D43" s="109"/>
      <c r="E43" s="109"/>
      <c r="F43" s="109"/>
      <c r="G43" s="109"/>
    </row>
    <row r="44" spans="2:7" x14ac:dyDescent="0.2">
      <c r="C44" s="109"/>
      <c r="D44" s="109"/>
      <c r="E44" s="109"/>
      <c r="F44" s="109"/>
      <c r="G44" s="109"/>
    </row>
    <row r="45" spans="2:7" x14ac:dyDescent="0.2">
      <c r="C45" s="109"/>
      <c r="D45" s="109"/>
      <c r="E45" s="109"/>
      <c r="F45" s="109"/>
      <c r="G45" s="109"/>
    </row>
    <row r="46" spans="2:7" s="18" customFormat="1" hidden="1" x14ac:dyDescent="0.2">
      <c r="B46" s="18" t="s">
        <v>29</v>
      </c>
      <c r="C46" s="18">
        <v>542</v>
      </c>
      <c r="D46" s="18">
        <v>651</v>
      </c>
      <c r="E46" s="18">
        <v>578</v>
      </c>
      <c r="F46" s="18">
        <v>81</v>
      </c>
      <c r="G46" s="18">
        <f>SUM(C46:F46)</f>
        <v>1852</v>
      </c>
    </row>
    <row r="47" spans="2:7" hidden="1" x14ac:dyDescent="0.2">
      <c r="B47" s="18" t="s">
        <v>30</v>
      </c>
      <c r="C47" s="19">
        <f>C28-C46+SUM(C31:C39)</f>
        <v>76</v>
      </c>
      <c r="D47" s="19">
        <f>D28-D46+SUM(D31:D39)</f>
        <v>67</v>
      </c>
      <c r="E47" s="19">
        <f>E28-E46+SUM(E31:E39)</f>
        <v>72</v>
      </c>
      <c r="F47" s="19">
        <f>F28-F46+SUM(F31:F39)</f>
        <v>76</v>
      </c>
      <c r="G47" s="18">
        <f>SUM(C47:F47)</f>
        <v>291</v>
      </c>
    </row>
    <row r="49" spans="3:3" x14ac:dyDescent="0.2">
      <c r="C49" s="15"/>
    </row>
    <row r="50" spans="3:3" x14ac:dyDescent="0.2">
      <c r="C5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2022 EPS- Specials</vt:lpstr>
      <vt:lpstr>2023 EPS - Specials</vt:lpstr>
      <vt:lpstr>2024 EPS - Specials</vt:lpstr>
      <vt:lpstr>Segment Income Table - 2023</vt:lpstr>
      <vt:lpstr>Segment Income Table - 2024</vt:lpstr>
      <vt:lpstr>'2022 EPS- Specials'!Print_Area</vt:lpstr>
      <vt:lpstr>'2023 EPS - Specials'!Print_Area</vt:lpstr>
      <vt:lpstr>'2024 EPS - Specials'!Print_Area</vt:lpstr>
    </vt:vector>
  </TitlesOfParts>
  <Company>PPG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Pavlowsky, Kyle H</dc:creator>
  <cp:lastModifiedBy>Bare, Kary L</cp:lastModifiedBy>
  <dcterms:created xsi:type="dcterms:W3CDTF">2025-01-29T14:31:21Z</dcterms:created>
  <dcterms:modified xsi:type="dcterms:W3CDTF">2025-02-10T19:54:18Z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