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HARED\.Important Stuff\2018\1218 - Q4\Final Referenced Pages\"/>
    </mc:Choice>
  </mc:AlternateContent>
  <xr:revisionPtr revIDLastSave="0" documentId="13_ncr:1_{7DFD260C-F64B-40A5-9263-6315018082E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 1" sheetId="1" r:id="rId1"/>
    <sheet name="Page 2" sheetId="2" r:id="rId2"/>
    <sheet name="Page 3" sheetId="3" r:id="rId3"/>
    <sheet name="Debt " sheetId="4" r:id="rId4"/>
  </sheets>
  <definedNames>
    <definedName name="_xlnm.Print_Area" localSheetId="3">'Debt '!$A$1:$H$24</definedName>
    <definedName name="_xlnm.Print_Area" localSheetId="0">'Page 1'!$A$1:$G$61</definedName>
    <definedName name="_xlnm.Print_Area" localSheetId="1">'Page 2'!$A$1:$G$67</definedName>
    <definedName name="_xlnm.Print_Area" localSheetId="2">'Page 3'!$A$1:$G$25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8" i="4" l="1"/>
  <c r="G17" i="4"/>
  <c r="F17" i="4"/>
  <c r="E17" i="4"/>
  <c r="D17" i="4"/>
  <c r="C17" i="4"/>
  <c r="B17" i="4"/>
  <c r="H16" i="4"/>
  <c r="H15" i="4"/>
  <c r="H17" i="4" s="1"/>
  <c r="H14" i="4"/>
  <c r="G12" i="4"/>
  <c r="G18" i="4" s="1"/>
  <c r="F12" i="4"/>
  <c r="F18" i="4" s="1"/>
  <c r="E12" i="4"/>
  <c r="D12" i="4"/>
  <c r="D18" i="4" s="1"/>
  <c r="C12" i="4"/>
  <c r="C18" i="4" s="1"/>
  <c r="B12" i="4"/>
  <c r="B18" i="4" s="1"/>
  <c r="H22" i="4" s="1"/>
  <c r="H11" i="4"/>
  <c r="H10" i="4"/>
  <c r="H9" i="4"/>
  <c r="H8" i="4"/>
  <c r="H7" i="4"/>
  <c r="H6" i="4"/>
  <c r="H12" i="4" s="1"/>
  <c r="H18" i="4" s="1"/>
  <c r="H21" i="4" s="1"/>
  <c r="G60" i="2"/>
  <c r="F60" i="2"/>
  <c r="E60" i="2"/>
  <c r="D60" i="2"/>
  <c r="C60" i="2"/>
  <c r="B60" i="2"/>
  <c r="G50" i="2"/>
  <c r="F50" i="2"/>
  <c r="E50" i="2"/>
  <c r="D50" i="2"/>
  <c r="C50" i="2"/>
  <c r="B50" i="2"/>
  <c r="G45" i="2"/>
  <c r="F45" i="2"/>
  <c r="E45" i="2"/>
  <c r="D45" i="2"/>
  <c r="C45" i="2"/>
  <c r="B45" i="2"/>
  <c r="G31" i="2"/>
  <c r="F31" i="2"/>
  <c r="E31" i="2"/>
  <c r="D31" i="2"/>
  <c r="C31" i="2"/>
  <c r="B31" i="2"/>
  <c r="G25" i="2"/>
  <c r="F25" i="2"/>
  <c r="E25" i="2"/>
  <c r="D25" i="2"/>
  <c r="C25" i="2"/>
  <c r="B25" i="2"/>
  <c r="G19" i="2"/>
  <c r="F19" i="2"/>
  <c r="E19" i="2"/>
  <c r="D19" i="2"/>
  <c r="C19" i="2"/>
  <c r="B19" i="2"/>
  <c r="H23" i="4" l="1"/>
</calcChain>
</file>

<file path=xl/sharedStrings.xml><?xml version="1.0" encoding="utf-8"?>
<sst xmlns="http://schemas.openxmlformats.org/spreadsheetml/2006/main" count="266" uniqueCount="132">
  <si>
    <t>MDU Resources Group, Inc.</t>
  </si>
  <si>
    <t/>
  </si>
  <si>
    <t>Statistical Report</t>
  </si>
  <si>
    <t> </t>
  </si>
  <si>
    <t>2018</t>
  </si>
  <si>
    <t>2017</t>
  </si>
  <si>
    <t>2016</t>
  </si>
  <si>
    <t>2015</t>
  </si>
  <si>
    <t>2014</t>
  </si>
  <si>
    <t>2013</t>
  </si>
  <si>
    <t>Selected Financial Data</t>
  </si>
  <si>
    <t>Operating revenues (000's):</t>
  </si>
  <si>
    <t>Electric</t>
  </si>
  <si>
    <t>Natural gas distribution</t>
  </si>
  <si>
    <t>Pipeline and midstream</t>
  </si>
  <si>
    <t>Construction materials and contracting</t>
  </si>
  <si>
    <t>Construction services</t>
  </si>
  <si>
    <t>Other</t>
  </si>
  <si>
    <t>Intersegment eliminations</t>
  </si>
  <si>
    <t>Operating income (loss) (000's) (a):</t>
  </si>
  <si>
    <t>Earnings (loss) on common stock (000's):</t>
  </si>
  <si>
    <t>Earnings on common stock before income (loss) from discontinued operations</t>
  </si>
  <si>
    <t>Income (loss) from discontinued operations, net of tax (b)</t>
  </si>
  <si>
    <t>Loss from discontinued operations attributable to noncontrolling interest</t>
  </si>
  <si>
    <t>Earnings per common share before discontinued operations - diluted</t>
  </si>
  <si>
    <t>Discontinued operations attributable to the Company, net of tax</t>
  </si>
  <si>
    <t>Common Stock Statistics</t>
  </si>
  <si>
    <t>Weighted average common shares outstanding - diluted (000's)</t>
  </si>
  <si>
    <t>Dividends declared per common share</t>
  </si>
  <si>
    <t>Book value per common share</t>
  </si>
  <si>
    <t>Market price per common share (year end)</t>
  </si>
  <si>
    <t>Market price ratios:</t>
  </si>
  <si>
    <t>Dividend payout (c)</t>
  </si>
  <si>
    <t>Yield</t>
  </si>
  <si>
    <t>Market value as a percent of book value</t>
  </si>
  <si>
    <t>General</t>
  </si>
  <si>
    <t>MDU Resources issuer rating/corporate credit rating:</t>
  </si>
  <si>
    <t>Fitch</t>
  </si>
  <si>
    <t>BBB+</t>
  </si>
  <si>
    <t>(Stable)</t>
  </si>
  <si>
    <t>Standard &amp; Poor's</t>
  </si>
  <si>
    <t>EBITDA (000's) (d)</t>
  </si>
  <si>
    <t>Total assets (000's)</t>
  </si>
  <si>
    <t>Total long-term debt (000's) (e)</t>
  </si>
  <si>
    <t>(a) Amounts presented for 2013 - 2017 have been recast to reflect the retrospective adoption of the Financial Accounting Standards Board's Accounting Standards</t>
  </si>
  <si>
    <t>Update 2017-07.</t>
  </si>
  <si>
    <t>(b) Reflects oil and natural gas properties noncash write-downs of $315.3 million (after tax) in 2015 and fair value impairments of assets held for sale of $157.8 million (after tax)</t>
  </si>
  <si>
    <t>and $475.4 million (after tax) in 2016 and 2015, respectively.</t>
  </si>
  <si>
    <t>(c) Based on continuing operations.</t>
  </si>
  <si>
    <t>(d) Earnings before interest, taxes, depreciation, depletion and amortization (based on continuing operations)</t>
  </si>
  <si>
    <t>(e) Amounts presented for 2013 - 2015 have been recast to reflect the retrospective adoption of the Financial Accounting Standards Board's Accounting Standards</t>
  </si>
  <si>
    <t>Update 2015-03.</t>
  </si>
  <si>
    <t>EBITDA (000's) (a)</t>
  </si>
  <si>
    <t>Rate base - year end (000's)</t>
  </si>
  <si>
    <t>Retail sales (thousand kWh)</t>
  </si>
  <si>
    <t>Electric system summer and firm purchase contract ZRCs (Interconnected system)</t>
  </si>
  <si>
    <t>Electric system peak demand obligation, including firm purchase contracts, planning reserve margin requirement (Interconnected system)</t>
  </si>
  <si>
    <t>All-time demand peak - kW (Interconnected system)</t>
  </si>
  <si>
    <t>Electricity produced (thousand kWh)</t>
  </si>
  <si>
    <t>Electricity purchased (thousand kWh)</t>
  </si>
  <si>
    <t>Average cost of fuel and purchased power per kWh</t>
  </si>
  <si>
    <t>Retail Sales Customers Served by Class (year end):</t>
  </si>
  <si>
    <t>Residential</t>
  </si>
  <si>
    <t>Commercial</t>
  </si>
  <si>
    <t>Industrial</t>
  </si>
  <si>
    <t>Total Retail Sales Customers Served</t>
  </si>
  <si>
    <t>Retail Revenues by Class (000's):</t>
  </si>
  <si>
    <t>Residential</t>
  </si>
  <si>
    <t>Other</t>
  </si>
  <si>
    <t>Total Retail Revenues</t>
  </si>
  <si>
    <t>Retail Revenues by State:</t>
  </si>
  <si>
    <t>North Dakota</t>
  </si>
  <si>
    <t>Montana</t>
  </si>
  <si>
    <t>Wyoming</t>
  </si>
  <si>
    <t>South Dakota</t>
  </si>
  <si>
    <t>Natural Gas Distribution</t>
  </si>
  <si>
    <t>Sales (Mdk)</t>
  </si>
  <si>
    <t>Transportation (Mdk)</t>
  </si>
  <si>
    <t>Degree days (% of normal):</t>
  </si>
  <si>
    <t>Montana-Dakota/Great Plains</t>
  </si>
  <si>
    <t>Cascade</t>
  </si>
  <si>
    <t>Intermountain</t>
  </si>
  <si>
    <t>Total Retail Sales Customers Served</t>
  </si>
  <si>
    <t>Idaho</t>
  </si>
  <si>
    <t>Washington</t>
  </si>
  <si>
    <t>North Dakota</t>
  </si>
  <si>
    <t>Oregon</t>
  </si>
  <si>
    <t>Minnesota</t>
  </si>
  <si>
    <t>Electric and Natural Gas Distribution</t>
  </si>
  <si>
    <t>Total capitalization (000's) (b)</t>
  </si>
  <si>
    <t>Debt to capitalization ratio (b)</t>
  </si>
  <si>
    <t>(a) Earnings before interest, taxes, depreciation, depletion and amortization (based on continuing earnings)</t>
  </si>
  <si>
    <t>(b) Amounts presented for 2013 - 2015 have been recast to reflect the retrospective adoption of the Financial Accounting Standards Board's Accounting Standards</t>
  </si>
  <si>
    <t>Pipeline and Midstream</t>
  </si>
  <si>
    <t>Gathering (Mdk)</t>
  </si>
  <si>
    <t>Customer natural gas storage balance (Mdk)</t>
  </si>
  <si>
    <t>Construction Materials and Contracting</t>
  </si>
  <si>
    <t>Sales (000's):</t>
  </si>
  <si>
    <t>Aggregates (tons)</t>
  </si>
  <si>
    <t>Asphalt (tons)</t>
  </si>
  <si>
    <t>Ready-mixed concrete (cubic yards)</t>
  </si>
  <si>
    <t>Aggregate reserves (000's tons)</t>
  </si>
  <si>
    <t>Construction Services</t>
  </si>
  <si>
    <r>
      <rPr>
        <sz val="9"/>
        <color rgb="FF000000"/>
        <rFont val="Arial"/>
      </rPr>
      <t>(a) Earnings before interest, taxes, depreciation, depletion and amortization (based on continuing earnings)</t>
    </r>
  </si>
  <si>
    <r>
      <rPr>
        <sz val="9"/>
        <color rgb="FF000000"/>
        <rFont val="Arial"/>
      </rPr>
      <t xml:space="preserve">(b) Amounts presented for 2013 - 2015 have been recast to reflect the retrospective adoption of the Financial Accounting Standards Board's Accounting Standards </t>
    </r>
  </si>
  <si>
    <t>Debt maturities at December 31, 2018</t>
  </si>
  <si>
    <t>2019</t>
  </si>
  <si>
    <t>2020</t>
  </si>
  <si>
    <t>2021</t>
  </si>
  <si>
    <t>2022</t>
  </si>
  <si>
    <t>2023</t>
  </si>
  <si>
    <t>Thereafter</t>
  </si>
  <si>
    <t>Total</t>
  </si>
  <si>
    <t>(In thousands)</t>
  </si>
  <si>
    <t>Regulated operations:</t>
  </si>
  <si>
    <t>Senior Notes at a weighted average rate of 4.54%, due on dates ranging from December 15, 2019 to January 15, 2055</t>
  </si>
  <si>
    <t>Commercial paper at a weighted average rate of 2.82%, supported by a revolving credit agreement*</t>
  </si>
  <si>
    <t>Term Loan Agreements at a weighted average of 2.75%, due on dates ranging from October 17, 2019 to September 3, 2032</t>
  </si>
  <si>
    <t>Medium-Term Notes at a weighted average rate of 6.84%, due on dates ranging from September 1, 2020 to March 16, 2029</t>
  </si>
  <si>
    <t>Other notes at a weighted average rate of 5.26%, due on dates ranging from September 1, 2020 to November 30, 2038</t>
  </si>
  <si>
    <t>Credit agreements at a weighted average rate of 4.40%, due on April 24, 2020</t>
  </si>
  <si>
    <t>Nonregulated operations:</t>
  </si>
  <si>
    <t>Senior Notes at a weighted average rate of 4.64%, due on dates ranging from July 1, 2019 to November 1, 2028</t>
  </si>
  <si>
    <t>Commercial paper at a weighted average rate of 3.15%, supported by a revolving credit agreement*</t>
  </si>
  <si>
    <t>Other notes at a weighted average rate of 2.81% due on dates ranging from July 1, 2019 to January 2, 2022</t>
  </si>
  <si>
    <t>Long-term debt maturities</t>
  </si>
  <si>
    <t>Less unamortized debt issuance costs</t>
  </si>
  <si>
    <t>Less discount</t>
  </si>
  <si>
    <t>Total long-term debt</t>
  </si>
  <si>
    <t>Less current maturities</t>
  </si>
  <si>
    <t>Net long-term debt</t>
  </si>
  <si>
    <t>* The maturity date for commercial paper is based on the expiration date of the revolving credit agreements that support the commercial paper programs.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</si>
</sst>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(&quot;$&quot;* #,##0_)_%;_(&quot;$&quot;* \(#,##0\)_%;_(&quot;$&quot;* &quot;—&quot;_);_(@_)"/>
    <numFmt numFmtId="165" formatCode="_(#,##0_)_%;_(\(#,##0\)_%;_(&quot;—&quot;_);_(@_)"/>
    <numFmt numFmtId="166" formatCode="_(&quot;$&quot;* #,###.00_)_%;_(&quot;$&quot;* \(#,###.00\)_%;_(&quot;$&quot;* &quot;—&quot;_);_(@_)"/>
    <numFmt numFmtId="167" formatCode="_(#,###.00_)_%;_(\(#,###.00\)_%;_(&quot;—&quot;_);_(@_)"/>
    <numFmt numFmtId="168" formatCode="_(&quot;$&quot;* #,###.0000_)_%;_(&quot;$&quot;* \(#,###.0000\)_%;_(&quot;$&quot;* &quot;—&quot;_);_(@_)"/>
    <numFmt numFmtId="169" formatCode="_(&quot;$&quot;* #,##0.00_)_%;_(&quot;$&quot;* \(#,##0.00\)_%;_(&quot;$&quot;* &quot;—&quot;_);_(@_)"/>
    <numFmt numFmtId="170" formatCode="#,###_)%;\(#,###\)%;&quot;—&quot;\%;_(@_)"/>
    <numFmt numFmtId="171" formatCode="#,###.0_)%;\(#,###.0\)%;&quot;—&quot;\%;_(@_)"/>
    <numFmt numFmtId="172" formatCode="_(#,##0.##########_)_%;_(\(#,##0.##########\)_%;_(&quot;—&quot;_);_(@_)"/>
    <numFmt numFmtId="173" formatCode="_(#,##0.0_)_%;_(\(#,##0.0\)_%;_(&quot;—&quot;_);_(@_)"/>
    <numFmt numFmtId="174" formatCode="_(&quot;$&quot;* #,###.##########_)_%;_(&quot;$&quot;* \(#,###.##########\)_%;_(&quot;$&quot;* &quot;—&quot;_);_(@_)"/>
    <numFmt numFmtId="175" formatCode="#,##0_)%;\(#,##0\)%;&quot;—&quot;\%;_(@_)"/>
  </numFmts>
  <fonts count="20" x14ac:knownFonts="1">
    <font>
      <sz val="10"/>
      <color rgb="FF000000"/>
      <name val="Times New Roman"/>
    </font>
    <font>
      <b/>
      <sz val="12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Times New Roman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12"/>
      <color rgb="FF000000"/>
      <name val="Arial"/>
    </font>
    <font>
      <b/>
      <sz val="12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Times New Roman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7">
    <xf numFmtId="0" fontId="0" fillId="0" borderId="0" xfId="0" applyAlignment="1">
      <alignment wrapText="1"/>
    </xf>
    <xf numFmtId="0" fontId="1" fillId="0" borderId="1" xfId="0" applyFont="1" applyBorder="1" applyAlignment="1">
      <alignment wrapText="1" indent="1"/>
    </xf>
    <xf numFmtId="0" fontId="2" fillId="0" borderId="1" xfId="0" applyFont="1" applyBorder="1" applyAlignment="1">
      <alignment horizontal="right" wrapText="1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right" wrapText="1"/>
    </xf>
    <xf numFmtId="0" fontId="5" fillId="0" borderId="2" xfId="0" applyFont="1" applyBorder="1" applyAlignment="1">
      <alignment wrapText="1"/>
    </xf>
    <xf numFmtId="0" fontId="2" fillId="0" borderId="2" xfId="0" applyFont="1" applyBorder="1" applyAlignment="1">
      <alignment horizontal="right"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wrapText="1" indent="1"/>
    </xf>
    <xf numFmtId="164" fontId="8" fillId="0" borderId="0" xfId="0" applyNumberFormat="1" applyFont="1" applyAlignment="1"/>
    <xf numFmtId="165" fontId="8" fillId="0" borderId="0" xfId="0" applyNumberFormat="1" applyFont="1" applyAlignment="1"/>
    <xf numFmtId="0" fontId="7" fillId="0" borderId="3" xfId="0" applyFont="1" applyBorder="1" applyAlignment="1">
      <alignment wrapText="1" indent="1"/>
    </xf>
    <xf numFmtId="165" fontId="8" fillId="0" borderId="3" xfId="0" applyNumberFormat="1" applyFont="1" applyBorder="1" applyAlignment="1"/>
    <xf numFmtId="164" fontId="8" fillId="0" borderId="2" xfId="0" applyNumberFormat="1" applyFont="1" applyBorder="1" applyAlignment="1"/>
    <xf numFmtId="0" fontId="5" fillId="0" borderId="3" xfId="0" applyFont="1" applyBorder="1" applyAlignment="1">
      <alignment wrapText="1" indent="1"/>
    </xf>
    <xf numFmtId="0" fontId="7" fillId="0" borderId="3" xfId="0" applyFont="1" applyBorder="1" applyAlignment="1">
      <alignment wrapText="1"/>
    </xf>
    <xf numFmtId="166" fontId="8" fillId="0" borderId="0" xfId="0" applyNumberFormat="1" applyFont="1" applyAlignment="1"/>
    <xf numFmtId="167" fontId="8" fillId="0" borderId="3" xfId="0" applyNumberFormat="1" applyFont="1" applyBorder="1" applyAlignment="1"/>
    <xf numFmtId="166" fontId="8" fillId="0" borderId="2" xfId="0" applyNumberFormat="1" applyFont="1" applyBorder="1" applyAlignment="1"/>
    <xf numFmtId="168" fontId="8" fillId="0" borderId="0" xfId="0" applyNumberFormat="1" applyFont="1" applyAlignment="1"/>
    <xf numFmtId="169" fontId="8" fillId="0" borderId="0" xfId="0" applyNumberFormat="1" applyFont="1" applyAlignment="1"/>
    <xf numFmtId="170" fontId="8" fillId="0" borderId="0" xfId="0" applyNumberFormat="1" applyFont="1" applyAlignment="1"/>
    <xf numFmtId="170" fontId="8" fillId="0" borderId="0" xfId="0" applyNumberFormat="1" applyFont="1" applyAlignment="1"/>
    <xf numFmtId="171" fontId="8" fillId="0" borderId="0" xfId="0" applyNumberFormat="1" applyFont="1" applyAlignment="1"/>
    <xf numFmtId="171" fontId="8" fillId="0" borderId="2" xfId="0" applyNumberFormat="1" applyFont="1" applyBorder="1" applyAlignment="1"/>
    <xf numFmtId="171" fontId="8" fillId="0" borderId="3" xfId="0" applyNumberFormat="1" applyFont="1" applyBorder="1" applyAlignment="1"/>
    <xf numFmtId="0" fontId="6" fillId="0" borderId="4" xfId="0" applyFont="1" applyBorder="1" applyAlignment="1">
      <alignment wrapText="1"/>
    </xf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wrapText="1"/>
    </xf>
    <xf numFmtId="165" fontId="5" fillId="0" borderId="0" xfId="0" applyNumberFormat="1" applyFont="1" applyAlignment="1">
      <alignment horizontal="left"/>
    </xf>
    <xf numFmtId="0" fontId="5" fillId="0" borderId="0" xfId="0" applyFont="1" applyAlignment="1">
      <alignment horizontal="right" wrapText="1"/>
    </xf>
    <xf numFmtId="0" fontId="7" fillId="0" borderId="2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2" fillId="0" borderId="1" xfId="0" applyFont="1" applyBorder="1" applyAlignment="1">
      <alignment horizontal="right" wrapText="1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right" wrapText="1"/>
    </xf>
    <xf numFmtId="0" fontId="13" fillId="0" borderId="2" xfId="0" applyFont="1" applyBorder="1" applyAlignment="1">
      <alignment wrapText="1"/>
    </xf>
    <xf numFmtId="0" fontId="14" fillId="0" borderId="2" xfId="0" applyFont="1" applyBorder="1" applyAlignment="1">
      <alignment horizontal="right" wrapText="1"/>
    </xf>
    <xf numFmtId="0" fontId="15" fillId="0" borderId="4" xfId="0" applyFont="1" applyBorder="1" applyAlignment="1">
      <alignment wrapText="1"/>
    </xf>
    <xf numFmtId="0" fontId="13" fillId="0" borderId="0" xfId="0" applyFont="1" applyAlignment="1">
      <alignment wrapText="1"/>
    </xf>
    <xf numFmtId="164" fontId="16" fillId="0" borderId="0" xfId="0" applyNumberFormat="1" applyFont="1" applyAlignment="1"/>
    <xf numFmtId="164" fontId="16" fillId="0" borderId="0" xfId="0" applyNumberFormat="1" applyFont="1" applyAlignment="1"/>
    <xf numFmtId="165" fontId="16" fillId="0" borderId="0" xfId="0" applyNumberFormat="1" applyFont="1" applyAlignment="1"/>
    <xf numFmtId="172" fontId="16" fillId="0" borderId="0" xfId="0" applyNumberFormat="1" applyFont="1" applyAlignment="1"/>
    <xf numFmtId="173" fontId="16" fillId="0" borderId="0" xfId="0" applyNumberFormat="1" applyFont="1" applyAlignment="1"/>
    <xf numFmtId="173" fontId="16" fillId="0" borderId="0" xfId="0" applyNumberFormat="1" applyFont="1" applyAlignment="1"/>
    <xf numFmtId="165" fontId="16" fillId="0" borderId="0" xfId="0" applyNumberFormat="1" applyFont="1" applyAlignment="1"/>
    <xf numFmtId="0" fontId="13" fillId="0" borderId="3" xfId="0" applyFont="1" applyBorder="1" applyAlignment="1">
      <alignment wrapText="1"/>
    </xf>
    <xf numFmtId="174" fontId="16" fillId="0" borderId="3" xfId="0" applyNumberFormat="1" applyFont="1" applyBorder="1" applyAlignment="1"/>
    <xf numFmtId="0" fontId="13" fillId="0" borderId="5" xfId="0" applyFont="1" applyBorder="1" applyAlignment="1">
      <alignment wrapText="1"/>
    </xf>
    <xf numFmtId="0" fontId="13" fillId="0" borderId="5" xfId="0" applyFont="1" applyBorder="1" applyAlignment="1">
      <alignment horizontal="left"/>
    </xf>
    <xf numFmtId="175" fontId="13" fillId="0" borderId="5" xfId="0" applyNumberFormat="1" applyFont="1" applyBorder="1" applyAlignment="1">
      <alignment horizontal="left"/>
    </xf>
    <xf numFmtId="0" fontId="13" fillId="0" borderId="0" xfId="0" applyFont="1" applyAlignment="1">
      <alignment wrapText="1" indent="1"/>
    </xf>
    <xf numFmtId="0" fontId="13" fillId="0" borderId="6" xfId="0" applyFont="1" applyBorder="1" applyAlignment="1">
      <alignment wrapText="1" indent="1"/>
    </xf>
    <xf numFmtId="165" fontId="16" fillId="0" borderId="6" xfId="0" applyNumberFormat="1" applyFont="1" applyBorder="1" applyAlignment="1"/>
    <xf numFmtId="165" fontId="16" fillId="0" borderId="6" xfId="0" applyNumberFormat="1" applyFont="1" applyBorder="1" applyAlignment="1"/>
    <xf numFmtId="164" fontId="16" fillId="0" borderId="6" xfId="0" applyNumberFormat="1" applyFont="1" applyBorder="1" applyAlignment="1"/>
    <xf numFmtId="175" fontId="16" fillId="0" borderId="0" xfId="0" applyNumberFormat="1" applyFont="1" applyAlignment="1"/>
    <xf numFmtId="175" fontId="16" fillId="0" borderId="1" xfId="0" applyNumberFormat="1" applyFont="1" applyBorder="1" applyAlignment="1"/>
    <xf numFmtId="175" fontId="16" fillId="0" borderId="6" xfId="0" applyNumberFormat="1" applyFont="1" applyBorder="1" applyAlignment="1"/>
    <xf numFmtId="175" fontId="13" fillId="0" borderId="4" xfId="0" applyNumberFormat="1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3" fillId="0" borderId="4" xfId="0" applyFont="1" applyBorder="1" applyAlignment="1">
      <alignment wrapText="1"/>
    </xf>
    <xf numFmtId="175" fontId="16" fillId="0" borderId="0" xfId="0" applyNumberFormat="1" applyFont="1" applyAlignment="1"/>
    <xf numFmtId="175" fontId="16" fillId="0" borderId="0" xfId="0" applyNumberFormat="1" applyFont="1" applyAlignment="1"/>
    <xf numFmtId="0" fontId="13" fillId="0" borderId="3" xfId="0" applyFont="1" applyBorder="1" applyAlignment="1">
      <alignment wrapText="1" indent="1"/>
    </xf>
    <xf numFmtId="175" fontId="16" fillId="0" borderId="3" xfId="0" applyNumberFormat="1" applyFont="1" applyBorder="1" applyAlignment="1"/>
    <xf numFmtId="175" fontId="16" fillId="0" borderId="3" xfId="0" applyNumberFormat="1" applyFont="1" applyBorder="1" applyAlignment="1"/>
    <xf numFmtId="0" fontId="15" fillId="0" borderId="5" xfId="0" applyFont="1" applyBorder="1" applyAlignment="1">
      <alignment wrapText="1"/>
    </xf>
    <xf numFmtId="0" fontId="18" fillId="0" borderId="5" xfId="0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175" fontId="13" fillId="0" borderId="0" xfId="0" applyNumberFormat="1" applyFont="1" applyAlignment="1">
      <alignment horizontal="left"/>
    </xf>
    <xf numFmtId="165" fontId="16" fillId="0" borderId="2" xfId="0" applyNumberFormat="1" applyFont="1" applyBorder="1" applyAlignment="1"/>
    <xf numFmtId="0" fontId="5" fillId="0" borderId="2" xfId="0" applyFont="1" applyBorder="1" applyAlignment="1">
      <alignment horizontal="right" wrapText="1"/>
    </xf>
    <xf numFmtId="0" fontId="19" fillId="0" borderId="0" xfId="0" applyFont="1" applyAlignment="1">
      <alignment wrapText="1"/>
    </xf>
    <xf numFmtId="0" fontId="5" fillId="0" borderId="7" xfId="0" applyFont="1" applyBorder="1" applyAlignment="1">
      <alignment horizontal="left"/>
    </xf>
    <xf numFmtId="165" fontId="8" fillId="0" borderId="7" xfId="0" applyNumberFormat="1" applyFont="1" applyBorder="1" applyAlignment="1"/>
    <xf numFmtId="0" fontId="5" fillId="0" borderId="1" xfId="0" applyFont="1" applyBorder="1" applyAlignment="1">
      <alignment wrapText="1"/>
    </xf>
    <xf numFmtId="165" fontId="5" fillId="0" borderId="1" xfId="0" applyNumberFormat="1" applyFont="1" applyBorder="1" applyAlignment="1">
      <alignment horizontal="left"/>
    </xf>
    <xf numFmtId="164" fontId="5" fillId="0" borderId="2" xfId="0" applyNumberFormat="1" applyFont="1" applyBorder="1" applyAlignment="1">
      <alignment horizontal="left"/>
    </xf>
    <xf numFmtId="164" fontId="8" fillId="0" borderId="8" xfId="0" applyNumberFormat="1" applyFont="1" applyBorder="1" applyAlignment="1"/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left" vertical="top"/>
    </xf>
    <xf numFmtId="0" fontId="0" fillId="0" borderId="0" xfId="0" applyAlignment="1">
      <alignment wrapText="1"/>
    </xf>
    <xf numFmtId="0" fontId="5" fillId="0" borderId="0" xfId="0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12" fillId="0" borderId="1" xfId="0" applyFont="1" applyBorder="1" applyAlignment="1">
      <alignment horizontal="right" wrapText="1"/>
    </xf>
    <xf numFmtId="0" fontId="17" fillId="0" borderId="4" xfId="0" applyFont="1" applyBorder="1" applyAlignment="1">
      <alignment wrapText="1"/>
    </xf>
    <xf numFmtId="175" fontId="13" fillId="0" borderId="4" xfId="0" applyNumberFormat="1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8" fillId="0" borderId="4" xfId="0" applyFont="1" applyBorder="1" applyAlignment="1">
      <alignment wrapText="1" indent="4"/>
    </xf>
    <xf numFmtId="0" fontId="4" fillId="0" borderId="4" xfId="0" applyFont="1" applyBorder="1" applyAlignment="1">
      <alignment horizontal="left"/>
    </xf>
    <xf numFmtId="0" fontId="17" fillId="0" borderId="0" xfId="0" applyFont="1" applyAlignment="1">
      <alignment wrapText="1"/>
    </xf>
    <xf numFmtId="0" fontId="17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10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165" fontId="8" fillId="0" borderId="0" xfId="0" applyNumberFormat="1" applyFont="1" applyFill="1" applyAlignment="1"/>
    <xf numFmtId="165" fontId="8" fillId="0" borderId="1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5"/>
  <sheetViews>
    <sheetView tabSelected="1" workbookViewId="0"/>
  </sheetViews>
  <sheetFormatPr defaultColWidth="21.5" defaultRowHeight="12.75" x14ac:dyDescent="0.2"/>
  <cols>
    <col min="1" max="1" width="59.5" customWidth="1"/>
    <col min="2" max="7" width="16.33203125" customWidth="1"/>
  </cols>
  <sheetData>
    <row r="1" spans="1:26" ht="17.100000000000001" customHeight="1" x14ac:dyDescent="0.25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83" t="s">
        <v>2</v>
      </c>
      <c r="G1" s="84" t="s">
        <v>1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8.1" customHeight="1" x14ac:dyDescent="0.2">
      <c r="A2" s="3"/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2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2">
      <c r="A4" s="7" t="s">
        <v>10</v>
      </c>
      <c r="B4" s="3"/>
      <c r="C4" s="3"/>
      <c r="D4" s="8" t="s">
        <v>3</v>
      </c>
      <c r="E4" s="8" t="s">
        <v>3</v>
      </c>
      <c r="F4" s="8" t="s">
        <v>3</v>
      </c>
      <c r="G4" s="8" t="s">
        <v>3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4.1" customHeight="1" x14ac:dyDescent="0.2">
      <c r="A5" s="9" t="s">
        <v>11</v>
      </c>
      <c r="B5" s="3"/>
      <c r="C5" s="3"/>
      <c r="D5" s="8" t="s">
        <v>3</v>
      </c>
      <c r="E5" s="8" t="s">
        <v>3</v>
      </c>
      <c r="F5" s="8" t="s">
        <v>3</v>
      </c>
      <c r="G5" s="8" t="s">
        <v>3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1" customHeight="1" x14ac:dyDescent="0.2">
      <c r="A6" s="10" t="s">
        <v>12</v>
      </c>
      <c r="B6" s="11">
        <v>335123</v>
      </c>
      <c r="C6" s="11">
        <v>342805</v>
      </c>
      <c r="D6" s="11">
        <v>322356</v>
      </c>
      <c r="E6" s="11">
        <v>280615</v>
      </c>
      <c r="F6" s="11">
        <v>277874</v>
      </c>
      <c r="G6" s="11">
        <v>257260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4.1" customHeight="1" x14ac:dyDescent="0.2">
      <c r="A7" s="10" t="s">
        <v>13</v>
      </c>
      <c r="B7" s="12">
        <v>823247</v>
      </c>
      <c r="C7" s="12">
        <v>848388</v>
      </c>
      <c r="D7" s="12">
        <v>766115</v>
      </c>
      <c r="E7" s="12">
        <v>817419</v>
      </c>
      <c r="F7" s="12">
        <v>921986</v>
      </c>
      <c r="G7" s="12">
        <v>851945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4.1" customHeight="1" x14ac:dyDescent="0.2">
      <c r="A8" s="10" t="s">
        <v>14</v>
      </c>
      <c r="B8" s="12">
        <v>128923</v>
      </c>
      <c r="C8" s="12">
        <v>122213</v>
      </c>
      <c r="D8" s="12">
        <v>141602</v>
      </c>
      <c r="E8" s="12">
        <v>154904</v>
      </c>
      <c r="F8" s="12">
        <v>157292</v>
      </c>
      <c r="G8" s="12">
        <v>144568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.1" customHeight="1" x14ac:dyDescent="0.2">
      <c r="A9" s="10" t="s">
        <v>15</v>
      </c>
      <c r="B9" s="12">
        <v>1925854</v>
      </c>
      <c r="C9" s="12">
        <v>1812529</v>
      </c>
      <c r="D9" s="12">
        <v>1874270</v>
      </c>
      <c r="E9" s="12">
        <v>1904282</v>
      </c>
      <c r="F9" s="12">
        <v>1765330</v>
      </c>
      <c r="G9" s="12">
        <v>1712137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4.1" customHeight="1" x14ac:dyDescent="0.2">
      <c r="A10" s="10" t="s">
        <v>16</v>
      </c>
      <c r="B10" s="12">
        <v>1371453</v>
      </c>
      <c r="C10" s="12">
        <v>1367602</v>
      </c>
      <c r="D10" s="12">
        <v>1073272</v>
      </c>
      <c r="E10" s="12">
        <v>926427</v>
      </c>
      <c r="F10" s="12">
        <v>1119529</v>
      </c>
      <c r="G10" s="12">
        <v>1039839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4.1" customHeight="1" x14ac:dyDescent="0.2">
      <c r="A11" s="10" t="s">
        <v>17</v>
      </c>
      <c r="B11" s="12">
        <v>11259</v>
      </c>
      <c r="C11" s="12">
        <v>7874</v>
      </c>
      <c r="D11" s="12">
        <v>8643</v>
      </c>
      <c r="E11" s="12">
        <v>9191</v>
      </c>
      <c r="F11" s="12">
        <v>9364</v>
      </c>
      <c r="G11" s="12">
        <v>9620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2">
      <c r="A12" s="13" t="s">
        <v>18</v>
      </c>
      <c r="B12" s="14">
        <v>-64307</v>
      </c>
      <c r="C12" s="14">
        <v>-58060</v>
      </c>
      <c r="D12" s="14">
        <v>-57430</v>
      </c>
      <c r="E12" s="14">
        <v>-78786</v>
      </c>
      <c r="F12" s="14">
        <v>-136302</v>
      </c>
      <c r="G12" s="14">
        <v>-95201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2">
      <c r="A13" s="5" t="s">
        <v>3</v>
      </c>
      <c r="B13" s="15">
        <v>4531552</v>
      </c>
      <c r="C13" s="15">
        <v>4443351</v>
      </c>
      <c r="D13" s="15">
        <v>4128828</v>
      </c>
      <c r="E13" s="15">
        <v>4014052</v>
      </c>
      <c r="F13" s="15">
        <v>4115073</v>
      </c>
      <c r="G13" s="15">
        <v>3920168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4.1" customHeight="1" x14ac:dyDescent="0.2">
      <c r="A14" s="9" t="s">
        <v>19</v>
      </c>
      <c r="B14" s="3"/>
      <c r="C14" s="3"/>
      <c r="D14" s="3"/>
      <c r="E14" s="8" t="s">
        <v>3</v>
      </c>
      <c r="F14" s="8" t="s">
        <v>3</v>
      </c>
      <c r="G14" s="8" t="s">
        <v>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4.1" customHeight="1" x14ac:dyDescent="0.2">
      <c r="A15" s="10" t="s">
        <v>12</v>
      </c>
      <c r="B15" s="11">
        <v>65148</v>
      </c>
      <c r="C15" s="11">
        <v>79902</v>
      </c>
      <c r="D15" s="11">
        <v>67929</v>
      </c>
      <c r="E15" s="11">
        <v>59915</v>
      </c>
      <c r="F15" s="11">
        <v>61515</v>
      </c>
      <c r="G15" s="11">
        <v>54386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4.1" customHeight="1" x14ac:dyDescent="0.2">
      <c r="A16" s="10" t="s">
        <v>13</v>
      </c>
      <c r="B16" s="12">
        <v>72336</v>
      </c>
      <c r="C16" s="12">
        <v>84239</v>
      </c>
      <c r="D16" s="12">
        <v>66166</v>
      </c>
      <c r="E16" s="12">
        <v>54974</v>
      </c>
      <c r="F16" s="12">
        <v>68185</v>
      </c>
      <c r="G16" s="12">
        <v>79910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4.1" customHeight="1" x14ac:dyDescent="0.2">
      <c r="A17" s="10" t="s">
        <v>14</v>
      </c>
      <c r="B17" s="12">
        <v>36128</v>
      </c>
      <c r="C17" s="12">
        <v>36004</v>
      </c>
      <c r="D17" s="12">
        <v>42864</v>
      </c>
      <c r="E17" s="12">
        <v>30218</v>
      </c>
      <c r="F17" s="12">
        <v>46500</v>
      </c>
      <c r="G17" s="12">
        <v>20070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4.1" customHeight="1" x14ac:dyDescent="0.2">
      <c r="A18" s="10" t="s">
        <v>15</v>
      </c>
      <c r="B18" s="12">
        <v>141426</v>
      </c>
      <c r="C18" s="12">
        <v>143230</v>
      </c>
      <c r="D18" s="12">
        <v>178753</v>
      </c>
      <c r="E18" s="12">
        <v>148312</v>
      </c>
      <c r="F18" s="12">
        <v>87243</v>
      </c>
      <c r="G18" s="12">
        <v>92037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4.1" customHeight="1" x14ac:dyDescent="0.2">
      <c r="A19" s="10" t="s">
        <v>16</v>
      </c>
      <c r="B19" s="12">
        <v>86764</v>
      </c>
      <c r="C19" s="12">
        <v>81292</v>
      </c>
      <c r="D19" s="12">
        <v>53546</v>
      </c>
      <c r="E19" s="12">
        <v>43678</v>
      </c>
      <c r="F19" s="12">
        <v>82408</v>
      </c>
      <c r="G19" s="12">
        <v>85242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4.1" customHeight="1" x14ac:dyDescent="0.2">
      <c r="A20" s="10" t="s">
        <v>17</v>
      </c>
      <c r="B20" s="12">
        <v>-79</v>
      </c>
      <c r="C20" s="12">
        <v>-619</v>
      </c>
      <c r="D20" s="12">
        <v>-349</v>
      </c>
      <c r="E20" s="12">
        <v>-8414</v>
      </c>
      <c r="F20" s="12">
        <v>-5370</v>
      </c>
      <c r="G20" s="12">
        <v>-4384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2">
      <c r="A21" s="16" t="s">
        <v>18</v>
      </c>
      <c r="B21" s="14">
        <v>0</v>
      </c>
      <c r="C21" s="14">
        <v>0</v>
      </c>
      <c r="D21" s="14">
        <v>0</v>
      </c>
      <c r="E21" s="14">
        <v>-2942</v>
      </c>
      <c r="F21" s="14">
        <v>-9900</v>
      </c>
      <c r="G21" s="14">
        <v>-7176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 x14ac:dyDescent="0.2">
      <c r="A22" s="5" t="s">
        <v>3</v>
      </c>
      <c r="B22" s="15">
        <v>401723</v>
      </c>
      <c r="C22" s="15">
        <v>424048</v>
      </c>
      <c r="D22" s="15">
        <v>408909</v>
      </c>
      <c r="E22" s="15">
        <v>325741</v>
      </c>
      <c r="F22" s="15">
        <v>330581</v>
      </c>
      <c r="G22" s="15">
        <v>320085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4.1" customHeight="1" x14ac:dyDescent="0.2">
      <c r="A23" s="9" t="s">
        <v>20</v>
      </c>
      <c r="B23" s="3"/>
      <c r="C23" s="3"/>
      <c r="D23" s="3"/>
      <c r="E23" s="8" t="s">
        <v>3</v>
      </c>
      <c r="F23" s="8" t="s">
        <v>3</v>
      </c>
      <c r="G23" s="8" t="s">
        <v>3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.1" customHeight="1" x14ac:dyDescent="0.2">
      <c r="A24" s="10" t="s">
        <v>12</v>
      </c>
      <c r="B24" s="11">
        <v>47000</v>
      </c>
      <c r="C24" s="11">
        <v>49366</v>
      </c>
      <c r="D24" s="11">
        <v>42222</v>
      </c>
      <c r="E24" s="11">
        <v>35914</v>
      </c>
      <c r="F24" s="11">
        <v>36731</v>
      </c>
      <c r="G24" s="11">
        <v>34837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4.1" customHeight="1" x14ac:dyDescent="0.2">
      <c r="A25" s="10" t="s">
        <v>13</v>
      </c>
      <c r="B25" s="12">
        <v>37732</v>
      </c>
      <c r="C25" s="12">
        <v>32225</v>
      </c>
      <c r="D25" s="12">
        <v>27102</v>
      </c>
      <c r="E25" s="12">
        <v>23607</v>
      </c>
      <c r="F25" s="12">
        <v>30484</v>
      </c>
      <c r="G25" s="12">
        <v>37656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1" customHeight="1" x14ac:dyDescent="0.2">
      <c r="A26" s="10" t="s">
        <v>14</v>
      </c>
      <c r="B26" s="12">
        <v>28459</v>
      </c>
      <c r="C26" s="12">
        <v>20493</v>
      </c>
      <c r="D26" s="12">
        <v>23435</v>
      </c>
      <c r="E26" s="12">
        <v>13250</v>
      </c>
      <c r="F26" s="12">
        <v>24666</v>
      </c>
      <c r="G26" s="12">
        <v>7701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4.1" customHeight="1" x14ac:dyDescent="0.2">
      <c r="A27" s="10" t="s">
        <v>15</v>
      </c>
      <c r="B27" s="12">
        <v>92647</v>
      </c>
      <c r="C27" s="12">
        <v>123398</v>
      </c>
      <c r="D27" s="12">
        <v>102687</v>
      </c>
      <c r="E27" s="12">
        <v>89096</v>
      </c>
      <c r="F27" s="12">
        <v>51510</v>
      </c>
      <c r="G27" s="12">
        <v>50946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4.1" customHeight="1" x14ac:dyDescent="0.2">
      <c r="A28" s="10" t="s">
        <v>16</v>
      </c>
      <c r="B28" s="12">
        <v>64309</v>
      </c>
      <c r="C28" s="12">
        <v>53306</v>
      </c>
      <c r="D28" s="12">
        <v>33945</v>
      </c>
      <c r="E28" s="12">
        <v>23762</v>
      </c>
      <c r="F28" s="12">
        <v>54432</v>
      </c>
      <c r="G28" s="12">
        <v>52213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4.1" customHeight="1" x14ac:dyDescent="0.2">
      <c r="A29" s="10" t="s">
        <v>17</v>
      </c>
      <c r="B29" s="12">
        <v>-761</v>
      </c>
      <c r="C29" s="12">
        <v>-1422</v>
      </c>
      <c r="D29" s="12">
        <v>-3231</v>
      </c>
      <c r="E29" s="12">
        <v>-14941</v>
      </c>
      <c r="F29" s="12">
        <v>-7386</v>
      </c>
      <c r="G29" s="12">
        <v>-10776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" customHeight="1" x14ac:dyDescent="0.2">
      <c r="A30" s="13" t="s">
        <v>18</v>
      </c>
      <c r="B30" s="14">
        <v>0</v>
      </c>
      <c r="C30" s="14">
        <v>6849</v>
      </c>
      <c r="D30" s="14">
        <v>6251</v>
      </c>
      <c r="E30" s="14">
        <v>5016</v>
      </c>
      <c r="F30" s="14">
        <v>-6095</v>
      </c>
      <c r="G30" s="14">
        <v>-4307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4.95" customHeight="1" x14ac:dyDescent="0.2">
      <c r="A31" s="9" t="s">
        <v>21</v>
      </c>
      <c r="B31" s="12">
        <v>269386</v>
      </c>
      <c r="C31" s="12">
        <v>284215</v>
      </c>
      <c r="D31" s="12">
        <v>232411</v>
      </c>
      <c r="E31" s="12">
        <v>175704</v>
      </c>
      <c r="F31" s="12">
        <v>184342</v>
      </c>
      <c r="G31" s="12">
        <v>168270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" customHeight="1" x14ac:dyDescent="0.2">
      <c r="A32" s="9" t="s">
        <v>22</v>
      </c>
      <c r="B32" s="12">
        <v>2932</v>
      </c>
      <c r="C32" s="12">
        <v>-3783</v>
      </c>
      <c r="D32" s="12">
        <v>-300354</v>
      </c>
      <c r="E32" s="12">
        <v>-834080</v>
      </c>
      <c r="F32" s="12">
        <v>109311</v>
      </c>
      <c r="G32" s="12">
        <v>109615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4.95" customHeight="1" x14ac:dyDescent="0.2">
      <c r="A33" s="17" t="s">
        <v>23</v>
      </c>
      <c r="B33" s="14">
        <v>0</v>
      </c>
      <c r="C33" s="14">
        <v>0</v>
      </c>
      <c r="D33" s="14">
        <v>-131691</v>
      </c>
      <c r="E33" s="14">
        <v>-35256</v>
      </c>
      <c r="F33" s="14">
        <v>-3895</v>
      </c>
      <c r="G33" s="14">
        <v>-363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" customHeight="1" x14ac:dyDescent="0.2">
      <c r="A34" s="5" t="s">
        <v>3</v>
      </c>
      <c r="B34" s="15">
        <v>272318</v>
      </c>
      <c r="C34" s="15">
        <v>280432</v>
      </c>
      <c r="D34" s="15">
        <v>63748</v>
      </c>
      <c r="E34" s="15">
        <v>-623120</v>
      </c>
      <c r="F34" s="15">
        <v>297548</v>
      </c>
      <c r="G34" s="15">
        <v>278248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4.95" customHeight="1" x14ac:dyDescent="0.2">
      <c r="A35" s="9" t="s">
        <v>24</v>
      </c>
      <c r="B35" s="18">
        <v>1.38</v>
      </c>
      <c r="C35" s="18">
        <v>1.45</v>
      </c>
      <c r="D35" s="18">
        <v>1.19</v>
      </c>
      <c r="E35" s="18">
        <v>0.9</v>
      </c>
      <c r="F35" s="18">
        <v>0.96</v>
      </c>
      <c r="G35" s="18">
        <v>0.89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4.95" customHeight="1" x14ac:dyDescent="0.2">
      <c r="A36" s="17" t="s">
        <v>25</v>
      </c>
      <c r="B36" s="19">
        <v>0.01</v>
      </c>
      <c r="C36" s="19">
        <v>-0.02</v>
      </c>
      <c r="D36" s="19">
        <v>-0.86</v>
      </c>
      <c r="E36" s="19">
        <v>-4.0999999999999996</v>
      </c>
      <c r="F36" s="19">
        <v>0.59</v>
      </c>
      <c r="G36" s="19">
        <v>0.57999999999999996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" customHeight="1" x14ac:dyDescent="0.2">
      <c r="A37" s="5" t="s">
        <v>3</v>
      </c>
      <c r="B37" s="20">
        <v>1.39</v>
      </c>
      <c r="C37" s="20">
        <v>1.43</v>
      </c>
      <c r="D37" s="20">
        <v>0.33</v>
      </c>
      <c r="E37" s="20">
        <v>-3.2</v>
      </c>
      <c r="F37" s="20">
        <v>1.55</v>
      </c>
      <c r="G37" s="20">
        <v>1.47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1" customHeight="1" x14ac:dyDescent="0.2">
      <c r="A38" s="7" t="s">
        <v>26</v>
      </c>
      <c r="B38" s="3"/>
      <c r="C38" s="3"/>
      <c r="D38" s="3"/>
      <c r="E38" s="3"/>
      <c r="F38" s="8" t="s">
        <v>3</v>
      </c>
      <c r="G38" s="8" t="s">
        <v>3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4.95" customHeight="1" x14ac:dyDescent="0.2">
      <c r="A39" s="9" t="s">
        <v>27</v>
      </c>
      <c r="B39" s="12">
        <v>196150</v>
      </c>
      <c r="C39" s="12">
        <v>195687</v>
      </c>
      <c r="D39" s="12">
        <v>195618</v>
      </c>
      <c r="E39" s="12">
        <v>194986</v>
      </c>
      <c r="F39" s="12">
        <v>192587</v>
      </c>
      <c r="G39" s="12">
        <v>189693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4.1" customHeight="1" x14ac:dyDescent="0.2">
      <c r="A40" s="9" t="s">
        <v>28</v>
      </c>
      <c r="B40" s="21">
        <v>0.79500000000000004</v>
      </c>
      <c r="C40" s="21">
        <v>0.77500000000000002</v>
      </c>
      <c r="D40" s="21">
        <v>0.755</v>
      </c>
      <c r="E40" s="21">
        <v>0.73499999999999999</v>
      </c>
      <c r="F40" s="21">
        <v>0.71499999999999997</v>
      </c>
      <c r="G40" s="21">
        <v>0.69499999999999995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4.1" customHeight="1" x14ac:dyDescent="0.2">
      <c r="A41" s="9" t="s">
        <v>29</v>
      </c>
      <c r="B41" s="22">
        <v>13.09</v>
      </c>
      <c r="C41" s="22">
        <v>12.44</v>
      </c>
      <c r="D41" s="22">
        <v>11.78</v>
      </c>
      <c r="E41" s="22">
        <v>12.83</v>
      </c>
      <c r="F41" s="22">
        <v>16.66</v>
      </c>
      <c r="G41" s="22">
        <v>15.01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4.1" customHeight="1" x14ac:dyDescent="0.2">
      <c r="A42" s="9" t="s">
        <v>30</v>
      </c>
      <c r="B42" s="22">
        <v>23.84</v>
      </c>
      <c r="C42" s="22">
        <v>26.88</v>
      </c>
      <c r="D42" s="22">
        <v>28.77</v>
      </c>
      <c r="E42" s="22">
        <v>18.32</v>
      </c>
      <c r="F42" s="22">
        <v>23.5</v>
      </c>
      <c r="G42" s="22">
        <v>30.55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4.1" customHeight="1" x14ac:dyDescent="0.2">
      <c r="A43" s="9" t="s">
        <v>31</v>
      </c>
      <c r="B43" s="3"/>
      <c r="C43" s="3"/>
      <c r="D43" s="3"/>
      <c r="E43" s="3"/>
      <c r="F43" s="3"/>
      <c r="G43" s="8" t="s">
        <v>3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4.1" customHeight="1" x14ac:dyDescent="0.2">
      <c r="A44" s="10" t="s">
        <v>32</v>
      </c>
      <c r="B44" s="23">
        <v>0.57999999999999996</v>
      </c>
      <c r="C44" s="23">
        <v>0.53</v>
      </c>
      <c r="D44" s="24">
        <v>0.63</v>
      </c>
      <c r="E44" s="24">
        <v>0.82</v>
      </c>
      <c r="F44" s="24">
        <v>0.74</v>
      </c>
      <c r="G44" s="24">
        <v>0.78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4.1" customHeight="1" x14ac:dyDescent="0.2">
      <c r="A45" s="10" t="s">
        <v>33</v>
      </c>
      <c r="B45" s="25">
        <v>3.4000000000000002E-2</v>
      </c>
      <c r="C45" s="25">
        <v>2.9000000000000001E-2</v>
      </c>
      <c r="D45" s="25">
        <v>2.7E-2</v>
      </c>
      <c r="E45" s="25">
        <v>4.1000000000000002E-2</v>
      </c>
      <c r="F45" s="25">
        <v>3.1E-2</v>
      </c>
      <c r="G45" s="25">
        <v>2.3E-2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" customHeight="1" x14ac:dyDescent="0.2">
      <c r="A46" s="13" t="s">
        <v>34</v>
      </c>
      <c r="B46" s="26">
        <v>1.821</v>
      </c>
      <c r="C46" s="27">
        <v>2.161</v>
      </c>
      <c r="D46" s="27">
        <v>2.4420000000000002</v>
      </c>
      <c r="E46" s="27">
        <v>1.4279999999999999</v>
      </c>
      <c r="F46" s="27">
        <v>1.411</v>
      </c>
      <c r="G46" s="27">
        <v>2.0350000000000001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4.1" customHeight="1" x14ac:dyDescent="0.2">
      <c r="A47" s="28" t="s">
        <v>35</v>
      </c>
      <c r="B47" s="29"/>
      <c r="C47" s="29"/>
      <c r="D47" s="29"/>
      <c r="E47" s="29"/>
      <c r="F47" s="30" t="s">
        <v>3</v>
      </c>
      <c r="G47" s="30" t="s">
        <v>3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4.1" customHeight="1" x14ac:dyDescent="0.2">
      <c r="A48" s="8" t="s">
        <v>36</v>
      </c>
      <c r="B48" s="31"/>
      <c r="C48" s="31"/>
      <c r="D48" s="31"/>
      <c r="E48" s="31"/>
      <c r="F48" s="31"/>
      <c r="G48" s="31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4.1" customHeight="1" x14ac:dyDescent="0.2">
      <c r="A49" s="10" t="s">
        <v>37</v>
      </c>
      <c r="B49" s="32" t="s">
        <v>38</v>
      </c>
      <c r="C49" s="8" t="s">
        <v>39</v>
      </c>
      <c r="D49" s="31"/>
      <c r="E49" s="31"/>
      <c r="F49" s="31"/>
      <c r="G49" s="31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4.1" customHeight="1" x14ac:dyDescent="0.2">
      <c r="A50" s="10" t="s">
        <v>40</v>
      </c>
      <c r="B50" s="32" t="s">
        <v>38</v>
      </c>
      <c r="C50" s="8" t="s">
        <v>39</v>
      </c>
      <c r="D50" s="31"/>
      <c r="E50" s="31"/>
      <c r="F50" s="31"/>
      <c r="G50" s="31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4.1" customHeight="1" x14ac:dyDescent="0.2">
      <c r="A51" s="9" t="s">
        <v>41</v>
      </c>
      <c r="B51" s="11">
        <v>621690</v>
      </c>
      <c r="C51" s="11">
        <v>640301</v>
      </c>
      <c r="D51" s="11">
        <v>630394</v>
      </c>
      <c r="E51" s="11">
        <v>549980</v>
      </c>
      <c r="F51" s="11">
        <v>539405</v>
      </c>
      <c r="G51" s="11">
        <v>527261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4.1" customHeight="1" x14ac:dyDescent="0.2">
      <c r="A52" s="9" t="s">
        <v>42</v>
      </c>
      <c r="B52" s="11">
        <v>6988110</v>
      </c>
      <c r="C52" s="11">
        <v>6334666</v>
      </c>
      <c r="D52" s="11">
        <v>6284467</v>
      </c>
      <c r="E52" s="11">
        <v>6565154</v>
      </c>
      <c r="F52" s="11">
        <v>7805405</v>
      </c>
      <c r="G52" s="11">
        <v>7043365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4.1" customHeight="1" x14ac:dyDescent="0.2">
      <c r="A53" s="33" t="s">
        <v>43</v>
      </c>
      <c r="B53" s="15">
        <v>2108695</v>
      </c>
      <c r="C53" s="15">
        <v>1714853</v>
      </c>
      <c r="D53" s="15">
        <v>1790159</v>
      </c>
      <c r="E53" s="15">
        <v>1796163</v>
      </c>
      <c r="F53" s="15">
        <v>2016198</v>
      </c>
      <c r="G53" s="15">
        <v>1773050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" customHeight="1" x14ac:dyDescent="0.2">
      <c r="A54" s="85" t="s">
        <v>44</v>
      </c>
      <c r="B54" s="86"/>
      <c r="C54" s="86"/>
      <c r="D54" s="86"/>
      <c r="E54" s="86"/>
      <c r="F54" s="86"/>
      <c r="G54" s="86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" customHeight="1" x14ac:dyDescent="0.2">
      <c r="A55" s="87" t="s">
        <v>45</v>
      </c>
      <c r="B55" s="86"/>
      <c r="C55" s="86"/>
      <c r="D55" s="86"/>
      <c r="E55" s="86"/>
      <c r="F55" s="86"/>
      <c r="G55" s="86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" customHeight="1" x14ac:dyDescent="0.2">
      <c r="A56" s="88" t="s">
        <v>46</v>
      </c>
      <c r="B56" s="89"/>
      <c r="C56" s="89"/>
      <c r="D56" s="89"/>
      <c r="E56" s="89"/>
      <c r="F56" s="89"/>
      <c r="G56" s="89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" customHeight="1" x14ac:dyDescent="0.2">
      <c r="A57" s="87" t="s">
        <v>47</v>
      </c>
      <c r="B57" s="86"/>
      <c r="C57" s="86"/>
      <c r="D57" s="86"/>
      <c r="E57" s="86"/>
      <c r="F57" s="86"/>
      <c r="G57" s="86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95" customHeight="1" x14ac:dyDescent="0.2">
      <c r="A58" s="88" t="s">
        <v>48</v>
      </c>
      <c r="B58" s="90"/>
      <c r="C58" s="90"/>
      <c r="D58" s="90"/>
      <c r="E58" s="90"/>
      <c r="F58" s="90"/>
      <c r="G58" s="90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95" customHeight="1" x14ac:dyDescent="0.2">
      <c r="A59" s="88" t="s">
        <v>49</v>
      </c>
      <c r="B59" s="86"/>
      <c r="C59" s="86"/>
      <c r="D59" s="86"/>
      <c r="E59" s="86"/>
      <c r="F59" s="86"/>
      <c r="G59" s="86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95" customHeight="1" x14ac:dyDescent="0.2">
      <c r="A60" s="85" t="s">
        <v>50</v>
      </c>
      <c r="B60" s="90"/>
      <c r="C60" s="90"/>
      <c r="D60" s="90"/>
      <c r="E60" s="90"/>
      <c r="F60" s="90"/>
      <c r="G60" s="90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1.1" customHeight="1" x14ac:dyDescent="0.2">
      <c r="A61" s="87" t="s">
        <v>51</v>
      </c>
      <c r="B61" s="91"/>
      <c r="C61" s="91"/>
      <c r="D61" s="91"/>
      <c r="E61" s="91"/>
      <c r="F61" s="91"/>
      <c r="G61" s="92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</sheetData>
  <mergeCells count="9">
    <mergeCell ref="A58:G58"/>
    <mergeCell ref="A59:G59"/>
    <mergeCell ref="A60:G60"/>
    <mergeCell ref="A61:G61"/>
    <mergeCell ref="F1:G1"/>
    <mergeCell ref="A54:G54"/>
    <mergeCell ref="A55:G55"/>
    <mergeCell ref="A56:G56"/>
    <mergeCell ref="A57:G57"/>
  </mergeCells>
  <pageMargins left="0.25" right="0.25" top="0.25" bottom="0.5" header="0.3" footer="0.3"/>
  <pageSetup scale="6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12"/>
  <sheetViews>
    <sheetView workbookViewId="0"/>
  </sheetViews>
  <sheetFormatPr defaultColWidth="21.5" defaultRowHeight="12.75" x14ac:dyDescent="0.2"/>
  <cols>
    <col min="1" max="1" width="59.5" customWidth="1"/>
    <col min="2" max="7" width="16.33203125" customWidth="1"/>
  </cols>
  <sheetData>
    <row r="1" spans="1:7" ht="15" customHeight="1" x14ac:dyDescent="0.25">
      <c r="A1" s="34" t="s">
        <v>0</v>
      </c>
      <c r="B1" s="35" t="s">
        <v>1</v>
      </c>
      <c r="C1" s="35" t="s">
        <v>1</v>
      </c>
      <c r="D1" s="35" t="s">
        <v>1</v>
      </c>
      <c r="E1" s="35" t="s">
        <v>1</v>
      </c>
      <c r="F1" s="93" t="s">
        <v>2</v>
      </c>
      <c r="G1" s="84" t="s">
        <v>1</v>
      </c>
    </row>
    <row r="2" spans="1:7" ht="8.1" customHeight="1" x14ac:dyDescent="0.2">
      <c r="A2" s="36"/>
      <c r="B2" s="37" t="s">
        <v>1</v>
      </c>
      <c r="C2" s="37" t="s">
        <v>1</v>
      </c>
      <c r="D2" s="37" t="s">
        <v>1</v>
      </c>
      <c r="E2" s="37" t="s">
        <v>1</v>
      </c>
      <c r="F2" s="37" t="s">
        <v>1</v>
      </c>
      <c r="G2" s="37" t="s">
        <v>1</v>
      </c>
    </row>
    <row r="3" spans="1:7" ht="15" customHeight="1" x14ac:dyDescent="0.2">
      <c r="A3" s="38" t="s">
        <v>3</v>
      </c>
      <c r="B3" s="39" t="s">
        <v>4</v>
      </c>
      <c r="C3" s="39" t="s">
        <v>5</v>
      </c>
      <c r="D3" s="39" t="s">
        <v>6</v>
      </c>
      <c r="E3" s="39" t="s">
        <v>7</v>
      </c>
      <c r="F3" s="39" t="s">
        <v>8</v>
      </c>
      <c r="G3" s="39" t="s">
        <v>9</v>
      </c>
    </row>
    <row r="4" spans="1:7" ht="14.1" customHeight="1" x14ac:dyDescent="0.2">
      <c r="A4" s="40" t="s">
        <v>12</v>
      </c>
      <c r="B4" s="36"/>
      <c r="C4" s="36"/>
      <c r="D4" s="41" t="s">
        <v>3</v>
      </c>
      <c r="E4" s="41" t="s">
        <v>3</v>
      </c>
      <c r="F4" s="41" t="s">
        <v>3</v>
      </c>
      <c r="G4" s="41" t="s">
        <v>3</v>
      </c>
    </row>
    <row r="5" spans="1:7" ht="14.1" customHeight="1" x14ac:dyDescent="0.2">
      <c r="A5" s="41" t="s">
        <v>52</v>
      </c>
      <c r="B5" s="42">
        <v>117360</v>
      </c>
      <c r="C5" s="42">
        <v>130157</v>
      </c>
      <c r="D5" s="42">
        <v>119416</v>
      </c>
      <c r="E5" s="42">
        <v>102972</v>
      </c>
      <c r="F5" s="42">
        <v>100295</v>
      </c>
      <c r="G5" s="42">
        <v>90400</v>
      </c>
    </row>
    <row r="6" spans="1:7" ht="14.1" customHeight="1" x14ac:dyDescent="0.2">
      <c r="A6" s="41" t="s">
        <v>53</v>
      </c>
      <c r="B6" s="43">
        <v>1173455</v>
      </c>
      <c r="C6" s="43">
        <v>1075240</v>
      </c>
      <c r="D6" s="43">
        <v>1038799</v>
      </c>
      <c r="E6" s="43">
        <v>967772</v>
      </c>
      <c r="F6" s="43">
        <v>619323</v>
      </c>
      <c r="G6" s="43">
        <v>482687</v>
      </c>
    </row>
    <row r="7" spans="1:7" ht="14.1" customHeight="1" x14ac:dyDescent="0.2">
      <c r="A7" s="41" t="s">
        <v>54</v>
      </c>
      <c r="B7" s="44">
        <v>3354401</v>
      </c>
      <c r="C7" s="44">
        <v>3306470</v>
      </c>
      <c r="D7" s="44">
        <v>3258537</v>
      </c>
      <c r="E7" s="44">
        <v>3316017</v>
      </c>
      <c r="F7" s="44">
        <v>3308358</v>
      </c>
      <c r="G7" s="44">
        <v>3173086</v>
      </c>
    </row>
    <row r="8" spans="1:7" ht="23.1" customHeight="1" x14ac:dyDescent="0.2">
      <c r="A8" s="9" t="s">
        <v>55</v>
      </c>
      <c r="B8" s="45">
        <v>574.5</v>
      </c>
      <c r="C8" s="46">
        <v>553.1</v>
      </c>
      <c r="D8" s="46">
        <v>559.70000000000005</v>
      </c>
      <c r="E8" s="46">
        <v>547.29999999999995</v>
      </c>
      <c r="F8" s="47">
        <v>584</v>
      </c>
      <c r="G8" s="45">
        <v>583.5</v>
      </c>
    </row>
    <row r="9" spans="1:7" ht="33" customHeight="1" x14ac:dyDescent="0.2">
      <c r="A9" s="9" t="s">
        <v>56</v>
      </c>
      <c r="B9" s="45">
        <v>537.20000000000005</v>
      </c>
      <c r="C9" s="45">
        <v>530.20000000000005</v>
      </c>
      <c r="D9" s="45">
        <v>559.70000000000005</v>
      </c>
      <c r="E9" s="45">
        <v>547.29999999999995</v>
      </c>
      <c r="F9" s="45">
        <v>522.4</v>
      </c>
      <c r="G9" s="45">
        <v>508.3</v>
      </c>
    </row>
    <row r="10" spans="1:7" ht="14.1" customHeight="1" x14ac:dyDescent="0.2">
      <c r="A10" s="41" t="s">
        <v>57</v>
      </c>
      <c r="B10" s="48">
        <v>611542</v>
      </c>
      <c r="C10" s="44">
        <v>611.54200000000003</v>
      </c>
      <c r="D10" s="44">
        <v>611542</v>
      </c>
      <c r="E10" s="44">
        <v>611542</v>
      </c>
      <c r="F10" s="44">
        <v>582083</v>
      </c>
      <c r="G10" s="44">
        <v>573587</v>
      </c>
    </row>
    <row r="11" spans="1:7" ht="14.1" customHeight="1" x14ac:dyDescent="0.2">
      <c r="A11" s="41" t="s">
        <v>58</v>
      </c>
      <c r="B11" s="44">
        <v>2840353</v>
      </c>
      <c r="C11" s="44">
        <v>2630640</v>
      </c>
      <c r="D11" s="44">
        <v>2626763</v>
      </c>
      <c r="E11" s="44">
        <v>1898160</v>
      </c>
      <c r="F11" s="44">
        <v>2519938</v>
      </c>
      <c r="G11" s="44">
        <v>2430001</v>
      </c>
    </row>
    <row r="12" spans="1:7" ht="14.1" customHeight="1" x14ac:dyDescent="0.2">
      <c r="A12" s="41" t="s">
        <v>59</v>
      </c>
      <c r="B12" s="44">
        <v>831039</v>
      </c>
      <c r="C12" s="44">
        <v>955687</v>
      </c>
      <c r="D12" s="44">
        <v>904702</v>
      </c>
      <c r="E12" s="44">
        <v>1658002</v>
      </c>
      <c r="F12" s="44">
        <v>1010422</v>
      </c>
      <c r="G12" s="44">
        <v>971261</v>
      </c>
    </row>
    <row r="13" spans="1:7" ht="15" customHeight="1" x14ac:dyDescent="0.2">
      <c r="A13" s="49" t="s">
        <v>60</v>
      </c>
      <c r="B13" s="50">
        <v>2.1999999999999999E-2</v>
      </c>
      <c r="C13" s="50">
        <v>2.1999999999999999E-2</v>
      </c>
      <c r="D13" s="50">
        <v>2.1000000000000001E-2</v>
      </c>
      <c r="E13" s="50">
        <v>2.4E-2</v>
      </c>
      <c r="F13" s="50">
        <v>2.5000000000000001E-2</v>
      </c>
      <c r="G13" s="50">
        <v>2.5000000000000001E-2</v>
      </c>
    </row>
    <row r="14" spans="1:7" ht="15" customHeight="1" x14ac:dyDescent="0.2">
      <c r="A14" s="51" t="s">
        <v>61</v>
      </c>
      <c r="B14" s="52"/>
      <c r="C14" s="53"/>
      <c r="D14" s="52"/>
      <c r="E14" s="52"/>
      <c r="F14" s="36"/>
      <c r="G14" s="36"/>
    </row>
    <row r="15" spans="1:7" ht="15" customHeight="1" x14ac:dyDescent="0.2">
      <c r="A15" s="54" t="s">
        <v>62</v>
      </c>
      <c r="B15" s="48">
        <v>118426</v>
      </c>
      <c r="C15" s="48">
        <v>118379</v>
      </c>
      <c r="D15" s="48">
        <v>118483</v>
      </c>
      <c r="E15" s="48">
        <v>118413</v>
      </c>
      <c r="F15" s="48">
        <v>115164</v>
      </c>
      <c r="G15" s="48">
        <v>111618</v>
      </c>
    </row>
    <row r="16" spans="1:7" ht="15" customHeight="1" x14ac:dyDescent="0.2">
      <c r="A16" s="54" t="s">
        <v>63</v>
      </c>
      <c r="B16" s="48">
        <v>22756</v>
      </c>
      <c r="C16" s="48">
        <v>22764</v>
      </c>
      <c r="D16" s="48">
        <v>22693</v>
      </c>
      <c r="E16" s="48">
        <v>22423</v>
      </c>
      <c r="F16" s="48">
        <v>21890</v>
      </c>
      <c r="G16" s="48">
        <v>21284</v>
      </c>
    </row>
    <row r="17" spans="1:7" ht="15" customHeight="1" x14ac:dyDescent="0.2">
      <c r="A17" s="54" t="s">
        <v>64</v>
      </c>
      <c r="B17" s="48">
        <v>236</v>
      </c>
      <c r="C17" s="48">
        <v>242</v>
      </c>
      <c r="D17" s="48">
        <v>244</v>
      </c>
      <c r="E17" s="48">
        <v>240</v>
      </c>
      <c r="F17" s="48">
        <v>245</v>
      </c>
      <c r="G17" s="48">
        <v>244</v>
      </c>
    </row>
    <row r="18" spans="1:7" ht="15" customHeight="1" x14ac:dyDescent="0.2">
      <c r="A18" s="54" t="s">
        <v>17</v>
      </c>
      <c r="B18" s="48">
        <v>1604</v>
      </c>
      <c r="C18" s="48">
        <v>1516</v>
      </c>
      <c r="D18" s="48">
        <v>1528</v>
      </c>
      <c r="E18" s="48">
        <v>1511</v>
      </c>
      <c r="F18" s="48">
        <v>1497</v>
      </c>
      <c r="G18" s="48">
        <v>1488</v>
      </c>
    </row>
    <row r="19" spans="1:7" ht="15" customHeight="1" x14ac:dyDescent="0.2">
      <c r="A19" s="55" t="s">
        <v>65</v>
      </c>
      <c r="B19" s="56">
        <f t="shared" ref="B19:G19" si="0">SUM(B15:B18)</f>
        <v>143022</v>
      </c>
      <c r="C19" s="56">
        <f t="shared" si="0"/>
        <v>142901</v>
      </c>
      <c r="D19" s="56">
        <f t="shared" si="0"/>
        <v>142948</v>
      </c>
      <c r="E19" s="56">
        <f t="shared" si="0"/>
        <v>142587</v>
      </c>
      <c r="F19" s="56">
        <f t="shared" si="0"/>
        <v>138796</v>
      </c>
      <c r="G19" s="57">
        <f t="shared" si="0"/>
        <v>134634</v>
      </c>
    </row>
    <row r="20" spans="1:7" ht="15" customHeight="1" x14ac:dyDescent="0.2">
      <c r="A20" s="41" t="s">
        <v>66</v>
      </c>
      <c r="B20" s="36"/>
      <c r="C20" s="36"/>
      <c r="D20" s="36"/>
      <c r="E20" s="36"/>
      <c r="F20" s="36"/>
      <c r="G20" s="36"/>
    </row>
    <row r="21" spans="1:7" ht="15" customHeight="1" x14ac:dyDescent="0.2">
      <c r="A21" s="54" t="s">
        <v>67</v>
      </c>
      <c r="B21" s="43">
        <v>126173</v>
      </c>
      <c r="C21" s="43">
        <v>121171</v>
      </c>
      <c r="D21" s="43">
        <v>117014</v>
      </c>
      <c r="E21" s="43">
        <v>107767</v>
      </c>
      <c r="F21" s="43">
        <v>109279</v>
      </c>
      <c r="G21" s="43">
        <v>102812</v>
      </c>
    </row>
    <row r="22" spans="1:7" ht="15" customHeight="1" x14ac:dyDescent="0.2">
      <c r="A22" s="54" t="s">
        <v>63</v>
      </c>
      <c r="B22" s="44">
        <v>141961</v>
      </c>
      <c r="C22" s="44">
        <v>140856</v>
      </c>
      <c r="D22" s="44">
        <v>135390</v>
      </c>
      <c r="E22" s="44">
        <v>121463</v>
      </c>
      <c r="F22" s="44">
        <v>118026</v>
      </c>
      <c r="G22" s="44">
        <v>106841</v>
      </c>
    </row>
    <row r="23" spans="1:7" ht="15" customHeight="1" x14ac:dyDescent="0.2">
      <c r="A23" s="54" t="s">
        <v>64</v>
      </c>
      <c r="B23" s="44">
        <v>36081</v>
      </c>
      <c r="C23" s="44">
        <v>34417</v>
      </c>
      <c r="D23" s="44">
        <v>31913</v>
      </c>
      <c r="E23" s="44">
        <v>32786</v>
      </c>
      <c r="F23" s="44">
        <v>30457</v>
      </c>
      <c r="G23" s="44">
        <v>28252</v>
      </c>
    </row>
    <row r="24" spans="1:7" ht="15" customHeight="1" x14ac:dyDescent="0.2">
      <c r="A24" s="54" t="s">
        <v>68</v>
      </c>
      <c r="B24" s="44">
        <v>7882</v>
      </c>
      <c r="C24" s="44">
        <v>8275</v>
      </c>
      <c r="D24" s="44">
        <v>7580</v>
      </c>
      <c r="E24" s="44">
        <v>6791</v>
      </c>
      <c r="F24" s="44">
        <v>6750</v>
      </c>
      <c r="G24" s="44">
        <v>6286</v>
      </c>
    </row>
    <row r="25" spans="1:7" ht="15" customHeight="1" x14ac:dyDescent="0.2">
      <c r="A25" s="55" t="s">
        <v>69</v>
      </c>
      <c r="B25" s="58">
        <f t="shared" ref="B25:G25" si="1">SUM(B21:B24)</f>
        <v>312097</v>
      </c>
      <c r="C25" s="58">
        <f t="shared" si="1"/>
        <v>304719</v>
      </c>
      <c r="D25" s="58">
        <f t="shared" si="1"/>
        <v>291897</v>
      </c>
      <c r="E25" s="58">
        <f t="shared" si="1"/>
        <v>268807</v>
      </c>
      <c r="F25" s="58">
        <f t="shared" si="1"/>
        <v>264512</v>
      </c>
      <c r="G25" s="58">
        <f t="shared" si="1"/>
        <v>244191</v>
      </c>
    </row>
    <row r="26" spans="1:7" ht="15" customHeight="1" x14ac:dyDescent="0.2">
      <c r="A26" s="41" t="s">
        <v>70</v>
      </c>
      <c r="B26" s="36"/>
      <c r="C26" s="36"/>
      <c r="D26" s="36"/>
      <c r="E26" s="36"/>
      <c r="F26" s="36"/>
      <c r="G26" s="36"/>
    </row>
    <row r="27" spans="1:7" ht="15" customHeight="1" x14ac:dyDescent="0.2">
      <c r="A27" s="54" t="s">
        <v>71</v>
      </c>
      <c r="B27" s="59">
        <v>0.66</v>
      </c>
      <c r="C27" s="59">
        <v>0.66</v>
      </c>
      <c r="D27" s="59">
        <v>0.68</v>
      </c>
      <c r="E27" s="59">
        <v>0.65</v>
      </c>
      <c r="F27" s="59">
        <v>0.64</v>
      </c>
      <c r="G27" s="59">
        <v>0.62</v>
      </c>
    </row>
    <row r="28" spans="1:7" ht="15" customHeight="1" x14ac:dyDescent="0.2">
      <c r="A28" s="54" t="s">
        <v>72</v>
      </c>
      <c r="B28" s="59">
        <v>0.2</v>
      </c>
      <c r="C28" s="59">
        <v>0.2</v>
      </c>
      <c r="D28" s="59">
        <v>0.19</v>
      </c>
      <c r="E28" s="59">
        <v>0.21</v>
      </c>
      <c r="F28" s="59">
        <v>0.21</v>
      </c>
      <c r="G28" s="59">
        <v>0.22</v>
      </c>
    </row>
    <row r="29" spans="1:7" ht="15" customHeight="1" x14ac:dyDescent="0.2">
      <c r="A29" s="54" t="s">
        <v>73</v>
      </c>
      <c r="B29" s="59">
        <v>0.09</v>
      </c>
      <c r="C29" s="59">
        <v>0.09</v>
      </c>
      <c r="D29" s="59">
        <v>0.08</v>
      </c>
      <c r="E29" s="59">
        <v>0.09</v>
      </c>
      <c r="F29" s="59">
        <v>0.1</v>
      </c>
      <c r="G29" s="59">
        <v>0.1</v>
      </c>
    </row>
    <row r="30" spans="1:7" ht="15" customHeight="1" x14ac:dyDescent="0.2">
      <c r="A30" s="54" t="s">
        <v>74</v>
      </c>
      <c r="B30" s="60">
        <v>0.05</v>
      </c>
      <c r="C30" s="60">
        <v>0.05</v>
      </c>
      <c r="D30" s="60">
        <v>0.05</v>
      </c>
      <c r="E30" s="60">
        <v>0.05</v>
      </c>
      <c r="F30" s="60">
        <v>0.05</v>
      </c>
      <c r="G30" s="60">
        <v>0.06</v>
      </c>
    </row>
    <row r="31" spans="1:7" ht="15" customHeight="1" x14ac:dyDescent="0.2">
      <c r="A31" s="55" t="s">
        <v>69</v>
      </c>
      <c r="B31" s="61">
        <f t="shared" ref="B31:G31" si="2">SUM(B27:B30)</f>
        <v>1</v>
      </c>
      <c r="C31" s="61">
        <f t="shared" si="2"/>
        <v>1</v>
      </c>
      <c r="D31" s="61">
        <f t="shared" si="2"/>
        <v>1</v>
      </c>
      <c r="E31" s="61">
        <f t="shared" si="2"/>
        <v>1</v>
      </c>
      <c r="F31" s="61">
        <f t="shared" si="2"/>
        <v>1</v>
      </c>
      <c r="G31" s="61">
        <f t="shared" si="2"/>
        <v>1</v>
      </c>
    </row>
    <row r="32" spans="1:7" ht="15" customHeight="1" x14ac:dyDescent="0.2">
      <c r="A32" s="40" t="s">
        <v>75</v>
      </c>
      <c r="B32" s="62"/>
      <c r="C32" s="62"/>
      <c r="D32" s="63"/>
      <c r="E32" s="63"/>
      <c r="F32" s="63"/>
      <c r="G32" s="64" t="s">
        <v>3</v>
      </c>
    </row>
    <row r="33" spans="1:7" ht="14.1" customHeight="1" x14ac:dyDescent="0.2">
      <c r="A33" s="41" t="s">
        <v>52</v>
      </c>
      <c r="B33" s="43">
        <v>145061</v>
      </c>
      <c r="C33" s="43">
        <v>155596</v>
      </c>
      <c r="D33" s="43">
        <v>132256</v>
      </c>
      <c r="E33" s="43">
        <v>129366</v>
      </c>
      <c r="F33" s="43">
        <v>123917</v>
      </c>
      <c r="G33" s="43">
        <v>129627</v>
      </c>
    </row>
    <row r="34" spans="1:7" ht="14.1" customHeight="1" x14ac:dyDescent="0.2">
      <c r="A34" s="41" t="s">
        <v>53</v>
      </c>
      <c r="B34" s="43">
        <v>1081884</v>
      </c>
      <c r="C34" s="43">
        <v>974700</v>
      </c>
      <c r="D34" s="43">
        <v>867940</v>
      </c>
      <c r="E34" s="43">
        <v>811669</v>
      </c>
      <c r="F34" s="43">
        <v>688756</v>
      </c>
      <c r="G34" s="43">
        <v>648708</v>
      </c>
    </row>
    <row r="35" spans="1:7" ht="14.1" customHeight="1" x14ac:dyDescent="0.2">
      <c r="A35" s="41" t="s">
        <v>76</v>
      </c>
      <c r="B35" s="44">
        <v>112566</v>
      </c>
      <c r="C35" s="44">
        <v>112551</v>
      </c>
      <c r="D35" s="44">
        <v>99296</v>
      </c>
      <c r="E35" s="44">
        <v>95559</v>
      </c>
      <c r="F35" s="44">
        <v>104297</v>
      </c>
      <c r="G35" s="44">
        <v>108260</v>
      </c>
    </row>
    <row r="36" spans="1:7" ht="14.1" customHeight="1" x14ac:dyDescent="0.2">
      <c r="A36" s="41" t="s">
        <v>77</v>
      </c>
      <c r="B36" s="44">
        <v>149497</v>
      </c>
      <c r="C36" s="44">
        <v>144477</v>
      </c>
      <c r="D36" s="44">
        <v>147592</v>
      </c>
      <c r="E36" s="44">
        <v>154225</v>
      </c>
      <c r="F36" s="44">
        <v>145941</v>
      </c>
      <c r="G36" s="44">
        <v>149490</v>
      </c>
    </row>
    <row r="37" spans="1:7" ht="14.1" customHeight="1" x14ac:dyDescent="0.2">
      <c r="A37" s="41" t="s">
        <v>78</v>
      </c>
      <c r="B37" s="36"/>
      <c r="C37" s="36"/>
      <c r="D37" s="36"/>
      <c r="E37" s="36"/>
      <c r="F37" s="36"/>
      <c r="G37" s="41" t="s">
        <v>3</v>
      </c>
    </row>
    <row r="38" spans="1:7" ht="14.1" customHeight="1" x14ac:dyDescent="0.2">
      <c r="A38" s="54" t="s">
        <v>79</v>
      </c>
      <c r="B38" s="65">
        <v>1.1200000000000001</v>
      </c>
      <c r="C38" s="66">
        <v>1</v>
      </c>
      <c r="D38" s="65">
        <v>0.89</v>
      </c>
      <c r="E38" s="65">
        <v>0.88</v>
      </c>
      <c r="F38" s="66">
        <v>1.03</v>
      </c>
      <c r="G38" s="66">
        <v>1.05</v>
      </c>
    </row>
    <row r="39" spans="1:7" ht="14.1" customHeight="1" x14ac:dyDescent="0.2">
      <c r="A39" s="54" t="s">
        <v>80</v>
      </c>
      <c r="B39" s="65">
        <v>0.85</v>
      </c>
      <c r="C39" s="66">
        <v>1.07</v>
      </c>
      <c r="D39" s="65">
        <v>0.87</v>
      </c>
      <c r="E39" s="65">
        <v>0.83</v>
      </c>
      <c r="F39" s="66">
        <v>0.89</v>
      </c>
      <c r="G39" s="66">
        <v>0.98</v>
      </c>
    </row>
    <row r="40" spans="1:7" ht="15" customHeight="1" x14ac:dyDescent="0.2">
      <c r="A40" s="67" t="s">
        <v>81</v>
      </c>
      <c r="B40" s="68">
        <v>0.91</v>
      </c>
      <c r="C40" s="69">
        <v>1.1100000000000001</v>
      </c>
      <c r="D40" s="68">
        <v>0.96</v>
      </c>
      <c r="E40" s="68">
        <v>0.89</v>
      </c>
      <c r="F40" s="69">
        <v>0.95</v>
      </c>
      <c r="G40" s="69">
        <v>1.1000000000000001</v>
      </c>
    </row>
    <row r="41" spans="1:7" ht="14.1" customHeight="1" x14ac:dyDescent="0.2">
      <c r="A41" s="41" t="s">
        <v>61</v>
      </c>
      <c r="B41" s="36"/>
      <c r="C41" s="36"/>
      <c r="D41" s="36"/>
      <c r="E41" s="36"/>
      <c r="F41" s="36"/>
      <c r="G41" s="36"/>
    </row>
    <row r="42" spans="1:7" ht="14.1" customHeight="1" x14ac:dyDescent="0.2">
      <c r="A42" s="54" t="s">
        <v>67</v>
      </c>
      <c r="B42" s="48">
        <v>850595</v>
      </c>
      <c r="C42" s="48">
        <v>833255</v>
      </c>
      <c r="D42" s="48">
        <v>818163</v>
      </c>
      <c r="E42" s="48">
        <v>803846</v>
      </c>
      <c r="F42" s="48">
        <v>791870</v>
      </c>
      <c r="G42" s="48">
        <v>777544</v>
      </c>
    </row>
    <row r="43" spans="1:7" ht="14.1" customHeight="1" x14ac:dyDescent="0.2">
      <c r="A43" s="54" t="s">
        <v>63</v>
      </c>
      <c r="B43" s="48">
        <v>106297</v>
      </c>
      <c r="C43" s="48">
        <v>104795</v>
      </c>
      <c r="D43" s="48">
        <v>103438</v>
      </c>
      <c r="E43" s="48">
        <v>101688</v>
      </c>
      <c r="F43" s="48">
        <v>100288</v>
      </c>
      <c r="G43" s="48">
        <v>98727</v>
      </c>
    </row>
    <row r="44" spans="1:7" ht="14.1" customHeight="1" x14ac:dyDescent="0.2">
      <c r="A44" s="54" t="s">
        <v>64</v>
      </c>
      <c r="B44" s="48">
        <v>835</v>
      </c>
      <c r="C44" s="48">
        <v>817</v>
      </c>
      <c r="D44" s="48">
        <v>807</v>
      </c>
      <c r="E44" s="48">
        <v>811</v>
      </c>
      <c r="F44" s="48">
        <v>756</v>
      </c>
      <c r="G44" s="48">
        <v>701</v>
      </c>
    </row>
    <row r="45" spans="1:7" ht="14.1" customHeight="1" x14ac:dyDescent="0.2">
      <c r="A45" s="55" t="s">
        <v>82</v>
      </c>
      <c r="B45" s="56">
        <f t="shared" ref="B45:G45" si="3">SUM(B42:B44)</f>
        <v>957727</v>
      </c>
      <c r="C45" s="56">
        <f t="shared" si="3"/>
        <v>938867</v>
      </c>
      <c r="D45" s="56">
        <f t="shared" si="3"/>
        <v>922408</v>
      </c>
      <c r="E45" s="56">
        <f t="shared" si="3"/>
        <v>906345</v>
      </c>
      <c r="F45" s="56">
        <f t="shared" si="3"/>
        <v>892914</v>
      </c>
      <c r="G45" s="56">
        <f t="shared" si="3"/>
        <v>876972</v>
      </c>
    </row>
    <row r="46" spans="1:7" ht="14.1" customHeight="1" x14ac:dyDescent="0.2">
      <c r="A46" s="41" t="s">
        <v>66</v>
      </c>
      <c r="B46" s="36"/>
      <c r="C46" s="36"/>
      <c r="D46" s="36"/>
      <c r="E46" s="36"/>
      <c r="F46" s="36"/>
      <c r="G46" s="36"/>
    </row>
    <row r="47" spans="1:7" ht="14.1" customHeight="1" x14ac:dyDescent="0.2">
      <c r="A47" s="54" t="s">
        <v>67</v>
      </c>
      <c r="B47" s="43">
        <v>464697</v>
      </c>
      <c r="C47" s="43">
        <v>477699</v>
      </c>
      <c r="D47" s="43">
        <v>429828</v>
      </c>
      <c r="E47" s="43">
        <v>455301</v>
      </c>
      <c r="F47" s="43">
        <v>513373</v>
      </c>
      <c r="G47" s="43">
        <v>483193</v>
      </c>
    </row>
    <row r="48" spans="1:7" ht="14.1" customHeight="1" x14ac:dyDescent="0.2">
      <c r="A48" s="54" t="s">
        <v>63</v>
      </c>
      <c r="B48" s="44">
        <v>279566</v>
      </c>
      <c r="C48" s="44">
        <v>283899</v>
      </c>
      <c r="D48" s="44">
        <v>253333</v>
      </c>
      <c r="E48" s="44">
        <v>277022</v>
      </c>
      <c r="F48" s="44">
        <v>324203</v>
      </c>
      <c r="G48" s="44">
        <v>289204</v>
      </c>
    </row>
    <row r="49" spans="1:7" ht="14.1" customHeight="1" x14ac:dyDescent="0.2">
      <c r="A49" s="54" t="s">
        <v>64</v>
      </c>
      <c r="B49" s="44">
        <v>24555</v>
      </c>
      <c r="C49" s="44">
        <v>24030</v>
      </c>
      <c r="D49" s="44">
        <v>23337</v>
      </c>
      <c r="E49" s="44">
        <v>26568</v>
      </c>
      <c r="F49" s="44">
        <v>30917</v>
      </c>
      <c r="G49" s="44">
        <v>23973</v>
      </c>
    </row>
    <row r="50" spans="1:7" ht="14.1" customHeight="1" x14ac:dyDescent="0.2">
      <c r="A50" s="55" t="s">
        <v>69</v>
      </c>
      <c r="B50" s="58">
        <f t="shared" ref="B50:G50" si="4">SUM(B47:B49)</f>
        <v>768818</v>
      </c>
      <c r="C50" s="58">
        <f t="shared" si="4"/>
        <v>785628</v>
      </c>
      <c r="D50" s="58">
        <f t="shared" si="4"/>
        <v>706498</v>
      </c>
      <c r="E50" s="58">
        <f t="shared" si="4"/>
        <v>758891</v>
      </c>
      <c r="F50" s="58">
        <f t="shared" si="4"/>
        <v>868493</v>
      </c>
      <c r="G50" s="58">
        <f t="shared" si="4"/>
        <v>796370</v>
      </c>
    </row>
    <row r="51" spans="1:7" ht="14.1" customHeight="1" x14ac:dyDescent="0.2">
      <c r="A51" s="8" t="s">
        <v>70</v>
      </c>
      <c r="B51" s="36"/>
      <c r="C51" s="36"/>
      <c r="D51" s="36"/>
      <c r="E51" s="36"/>
      <c r="F51" s="36"/>
      <c r="G51" s="36"/>
    </row>
    <row r="52" spans="1:7" ht="14.1" customHeight="1" x14ac:dyDescent="0.2">
      <c r="A52" s="54" t="s">
        <v>83</v>
      </c>
      <c r="B52" s="59">
        <v>0.3</v>
      </c>
      <c r="C52" s="59">
        <v>0.33</v>
      </c>
      <c r="D52" s="59">
        <v>0.34</v>
      </c>
      <c r="E52" s="59">
        <v>0.32</v>
      </c>
      <c r="F52" s="59">
        <v>0.28999999999999998</v>
      </c>
      <c r="G52" s="59">
        <v>0.34</v>
      </c>
    </row>
    <row r="53" spans="1:7" ht="14.1" customHeight="1" x14ac:dyDescent="0.2">
      <c r="A53" s="54" t="s">
        <v>84</v>
      </c>
      <c r="B53" s="59">
        <v>0.26</v>
      </c>
      <c r="C53" s="59">
        <v>0.26</v>
      </c>
      <c r="D53" s="59">
        <v>0.26</v>
      </c>
      <c r="E53" s="59">
        <v>0.26</v>
      </c>
      <c r="F53" s="59">
        <v>0.25</v>
      </c>
      <c r="G53" s="59">
        <v>0.24</v>
      </c>
    </row>
    <row r="54" spans="1:7" ht="14.1" customHeight="1" x14ac:dyDescent="0.2">
      <c r="A54" s="54" t="s">
        <v>85</v>
      </c>
      <c r="B54" s="59">
        <v>0.15</v>
      </c>
      <c r="C54" s="59">
        <v>0.13</v>
      </c>
      <c r="D54" s="59">
        <v>0.13</v>
      </c>
      <c r="E54" s="59">
        <v>0.15</v>
      </c>
      <c r="F54" s="59">
        <v>0.16</v>
      </c>
      <c r="G54" s="59">
        <v>0.14000000000000001</v>
      </c>
    </row>
    <row r="55" spans="1:7" ht="14.1" customHeight="1" x14ac:dyDescent="0.2">
      <c r="A55" s="54" t="s">
        <v>72</v>
      </c>
      <c r="B55" s="59">
        <v>0.09</v>
      </c>
      <c r="C55" s="59">
        <v>0.09</v>
      </c>
      <c r="D55" s="59">
        <v>0.08</v>
      </c>
      <c r="E55" s="59">
        <v>0.08</v>
      </c>
      <c r="F55" s="59">
        <v>0.09</v>
      </c>
      <c r="G55" s="59">
        <v>0.08</v>
      </c>
    </row>
    <row r="56" spans="1:7" ht="14.1" customHeight="1" x14ac:dyDescent="0.2">
      <c r="A56" s="54" t="s">
        <v>86</v>
      </c>
      <c r="B56" s="59">
        <v>0.08</v>
      </c>
      <c r="C56" s="59">
        <v>0.08</v>
      </c>
      <c r="D56" s="59">
        <v>0.08</v>
      </c>
      <c r="E56" s="59">
        <v>0.08</v>
      </c>
      <c r="F56" s="59">
        <v>0.08</v>
      </c>
      <c r="G56" s="59">
        <v>0.08</v>
      </c>
    </row>
    <row r="57" spans="1:7" ht="14.1" customHeight="1" x14ac:dyDescent="0.2">
      <c r="A57" s="54" t="s">
        <v>74</v>
      </c>
      <c r="B57" s="59">
        <v>7.0000000000000007E-2</v>
      </c>
      <c r="C57" s="59">
        <v>0.06</v>
      </c>
      <c r="D57" s="59">
        <v>0.06</v>
      </c>
      <c r="E57" s="59">
        <v>0.06</v>
      </c>
      <c r="F57" s="59">
        <v>7.0000000000000007E-2</v>
      </c>
      <c r="G57" s="59">
        <v>0.06</v>
      </c>
    </row>
    <row r="58" spans="1:7" ht="14.1" customHeight="1" x14ac:dyDescent="0.2">
      <c r="A58" s="54" t="s">
        <v>87</v>
      </c>
      <c r="B58" s="59">
        <v>0.03</v>
      </c>
      <c r="C58" s="59">
        <v>0.03</v>
      </c>
      <c r="D58" s="59">
        <v>0.03</v>
      </c>
      <c r="E58" s="59">
        <v>0.03</v>
      </c>
      <c r="F58" s="59">
        <v>0.04</v>
      </c>
      <c r="G58" s="59">
        <v>0.04</v>
      </c>
    </row>
    <row r="59" spans="1:7" ht="14.1" customHeight="1" x14ac:dyDescent="0.2">
      <c r="A59" s="54" t="s">
        <v>73</v>
      </c>
      <c r="B59" s="59">
        <v>0.02</v>
      </c>
      <c r="C59" s="59">
        <v>0.02</v>
      </c>
      <c r="D59" s="59">
        <v>0.02</v>
      </c>
      <c r="E59" s="59">
        <v>0.02</v>
      </c>
      <c r="F59" s="59">
        <v>0.02</v>
      </c>
      <c r="G59" s="59">
        <v>0.02</v>
      </c>
    </row>
    <row r="60" spans="1:7" ht="14.1" customHeight="1" x14ac:dyDescent="0.2">
      <c r="A60" s="55" t="s">
        <v>69</v>
      </c>
      <c r="B60" s="61">
        <f t="shared" ref="B60:G60" si="5">SUM(B52:B59)</f>
        <v>1</v>
      </c>
      <c r="C60" s="61">
        <f t="shared" si="5"/>
        <v>1</v>
      </c>
      <c r="D60" s="61">
        <f t="shared" si="5"/>
        <v>1</v>
      </c>
      <c r="E60" s="61">
        <f t="shared" si="5"/>
        <v>1</v>
      </c>
      <c r="F60" s="61">
        <f t="shared" si="5"/>
        <v>1</v>
      </c>
      <c r="G60" s="61">
        <f t="shared" si="5"/>
        <v>1</v>
      </c>
    </row>
    <row r="61" spans="1:7" ht="14.1" customHeight="1" x14ac:dyDescent="0.2">
      <c r="A61" s="40" t="s">
        <v>88</v>
      </c>
      <c r="B61" s="62"/>
      <c r="C61" s="62"/>
      <c r="D61" s="63"/>
      <c r="E61" s="63"/>
      <c r="F61" s="63"/>
      <c r="G61" s="63"/>
    </row>
    <row r="62" spans="1:7" ht="14.1" customHeight="1" x14ac:dyDescent="0.2">
      <c r="A62" s="41" t="s">
        <v>89</v>
      </c>
      <c r="B62" s="11">
        <v>2705543</v>
      </c>
      <c r="C62" s="43">
        <v>2485674</v>
      </c>
      <c r="D62" s="43">
        <v>2370916</v>
      </c>
      <c r="E62" s="43">
        <v>2265848</v>
      </c>
      <c r="F62" s="43">
        <v>1971881</v>
      </c>
      <c r="G62" s="43">
        <v>1732908</v>
      </c>
    </row>
    <row r="63" spans="1:7" ht="15" customHeight="1" x14ac:dyDescent="0.2">
      <c r="A63" s="41" t="s">
        <v>90</v>
      </c>
      <c r="B63" s="59">
        <v>0.5</v>
      </c>
      <c r="C63" s="59">
        <v>0.5</v>
      </c>
      <c r="D63" s="59">
        <v>0.49</v>
      </c>
      <c r="E63" s="59">
        <v>0.49</v>
      </c>
      <c r="F63" s="59">
        <v>0.48</v>
      </c>
      <c r="G63" s="59">
        <v>0.49</v>
      </c>
    </row>
    <row r="64" spans="1:7" ht="14.1" customHeight="1" x14ac:dyDescent="0.2">
      <c r="A64" s="94" t="s">
        <v>91</v>
      </c>
      <c r="B64" s="95"/>
      <c r="C64" s="95"/>
      <c r="D64" s="96"/>
      <c r="E64" s="96"/>
      <c r="F64" s="96"/>
      <c r="G64" s="96"/>
    </row>
    <row r="65" spans="1:7" ht="14.1" customHeight="1" x14ac:dyDescent="0.2">
      <c r="A65" s="85" t="s">
        <v>92</v>
      </c>
      <c r="B65" s="90"/>
      <c r="C65" s="90"/>
      <c r="D65" s="90"/>
      <c r="E65" s="90"/>
      <c r="F65" s="90"/>
      <c r="G65" s="90"/>
    </row>
    <row r="66" spans="1:7" ht="14.1" customHeight="1" x14ac:dyDescent="0.2">
      <c r="A66" s="85" t="s">
        <v>51</v>
      </c>
      <c r="B66" s="90"/>
      <c r="C66" s="90"/>
      <c r="D66" s="90"/>
      <c r="E66" s="90"/>
      <c r="F66" s="90"/>
      <c r="G66" s="90"/>
    </row>
    <row r="67" spans="1:7" ht="15" customHeight="1" x14ac:dyDescent="0.2"/>
    <row r="68" spans="1:7" ht="15" customHeight="1" x14ac:dyDescent="0.2"/>
    <row r="69" spans="1:7" ht="15" customHeight="1" x14ac:dyDescent="0.2"/>
    <row r="70" spans="1:7" ht="15" customHeight="1" x14ac:dyDescent="0.2"/>
    <row r="71" spans="1:7" ht="15" customHeight="1" x14ac:dyDescent="0.2"/>
    <row r="72" spans="1:7" ht="15" customHeight="1" x14ac:dyDescent="0.2"/>
    <row r="73" spans="1:7" ht="15" customHeight="1" x14ac:dyDescent="0.2"/>
    <row r="74" spans="1:7" ht="15" customHeight="1" x14ac:dyDescent="0.2"/>
    <row r="75" spans="1:7" ht="15" customHeight="1" x14ac:dyDescent="0.2"/>
    <row r="76" spans="1:7" ht="15" customHeight="1" x14ac:dyDescent="0.2"/>
    <row r="77" spans="1:7" ht="15" customHeight="1" x14ac:dyDescent="0.2"/>
    <row r="78" spans="1:7" ht="15" customHeight="1" x14ac:dyDescent="0.2"/>
    <row r="79" spans="1:7" ht="15" customHeight="1" x14ac:dyDescent="0.2"/>
    <row r="80" spans="1:7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</sheetData>
  <mergeCells count="4">
    <mergeCell ref="F1:G1"/>
    <mergeCell ref="A64:G64"/>
    <mergeCell ref="A65:G65"/>
    <mergeCell ref="A66:G66"/>
  </mergeCells>
  <pageMargins left="0" right="0" top="0" bottom="0" header="0.3" footer="0.3"/>
  <pageSetup scale="6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0"/>
  <sheetViews>
    <sheetView workbookViewId="0"/>
  </sheetViews>
  <sheetFormatPr defaultColWidth="21.5" defaultRowHeight="12.75" x14ac:dyDescent="0.2"/>
  <cols>
    <col min="1" max="1" width="59.5" customWidth="1"/>
    <col min="2" max="7" width="16.33203125" customWidth="1"/>
  </cols>
  <sheetData>
    <row r="1" spans="1:7" ht="15" customHeight="1" x14ac:dyDescent="0.25">
      <c r="A1" s="34" t="s">
        <v>0</v>
      </c>
      <c r="B1" s="35" t="s">
        <v>1</v>
      </c>
      <c r="C1" s="35" t="s">
        <v>1</v>
      </c>
      <c r="D1" s="35" t="s">
        <v>1</v>
      </c>
      <c r="E1" s="35" t="s">
        <v>1</v>
      </c>
      <c r="F1" s="93" t="s">
        <v>2</v>
      </c>
      <c r="G1" s="97"/>
    </row>
    <row r="2" spans="1:7" ht="8.1" customHeight="1" x14ac:dyDescent="0.2">
      <c r="A2" s="36"/>
      <c r="B2" s="37" t="s">
        <v>1</v>
      </c>
      <c r="C2" s="37" t="s">
        <v>1</v>
      </c>
      <c r="D2" s="37" t="s">
        <v>1</v>
      </c>
      <c r="E2" s="37" t="s">
        <v>1</v>
      </c>
      <c r="F2" s="37" t="s">
        <v>1</v>
      </c>
      <c r="G2" s="37" t="s">
        <v>1</v>
      </c>
    </row>
    <row r="3" spans="1:7" ht="15" customHeight="1" x14ac:dyDescent="0.2">
      <c r="A3" s="38" t="s">
        <v>3</v>
      </c>
      <c r="B3" s="39" t="s">
        <v>4</v>
      </c>
      <c r="C3" s="39" t="s">
        <v>5</v>
      </c>
      <c r="D3" s="39" t="s">
        <v>6</v>
      </c>
      <c r="E3" s="39" t="s">
        <v>7</v>
      </c>
      <c r="F3" s="39" t="s">
        <v>8</v>
      </c>
      <c r="G3" s="39" t="s">
        <v>9</v>
      </c>
    </row>
    <row r="4" spans="1:7" ht="15" customHeight="1" x14ac:dyDescent="0.2">
      <c r="A4" s="70" t="s">
        <v>93</v>
      </c>
      <c r="B4" s="71"/>
      <c r="C4" s="71"/>
      <c r="D4" s="71"/>
      <c r="E4" s="71"/>
      <c r="F4" s="71"/>
      <c r="G4" s="51" t="s">
        <v>3</v>
      </c>
    </row>
    <row r="5" spans="1:7" ht="15" customHeight="1" x14ac:dyDescent="0.2">
      <c r="A5" s="41" t="s">
        <v>52</v>
      </c>
      <c r="B5" s="43">
        <v>54996</v>
      </c>
      <c r="C5" s="43">
        <v>54553</v>
      </c>
      <c r="D5" s="43">
        <v>68631</v>
      </c>
      <c r="E5" s="43">
        <v>58631</v>
      </c>
      <c r="F5" s="43">
        <v>76593</v>
      </c>
      <c r="G5" s="43">
        <v>50420</v>
      </c>
    </row>
    <row r="6" spans="1:7" ht="15" customHeight="1" x14ac:dyDescent="0.2">
      <c r="A6" s="41" t="s">
        <v>89</v>
      </c>
      <c r="B6" s="43">
        <v>411664</v>
      </c>
      <c r="C6" s="43">
        <v>349172</v>
      </c>
      <c r="D6" s="43">
        <v>407243</v>
      </c>
      <c r="E6" s="43">
        <v>395583</v>
      </c>
      <c r="F6" s="43">
        <v>443670</v>
      </c>
      <c r="G6" s="43">
        <v>426481</v>
      </c>
    </row>
    <row r="7" spans="1:7" ht="15" customHeight="1" x14ac:dyDescent="0.2">
      <c r="A7" s="41" t="s">
        <v>90</v>
      </c>
      <c r="B7" s="59">
        <v>0.38</v>
      </c>
      <c r="C7" s="59">
        <v>0.28999999999999998</v>
      </c>
      <c r="D7" s="59">
        <v>0.39</v>
      </c>
      <c r="E7" s="59">
        <v>0.44</v>
      </c>
      <c r="F7" s="59">
        <v>0.43</v>
      </c>
      <c r="G7" s="59">
        <v>0.47</v>
      </c>
    </row>
    <row r="8" spans="1:7" ht="15" customHeight="1" x14ac:dyDescent="0.2">
      <c r="A8" s="41" t="s">
        <v>77</v>
      </c>
      <c r="B8" s="44">
        <v>351498</v>
      </c>
      <c r="C8" s="44">
        <v>312520</v>
      </c>
      <c r="D8" s="44">
        <v>285254</v>
      </c>
      <c r="E8" s="44">
        <v>290494</v>
      </c>
      <c r="F8" s="44">
        <v>233483</v>
      </c>
      <c r="G8" s="44">
        <v>178598</v>
      </c>
    </row>
    <row r="9" spans="1:7" ht="15" customHeight="1" x14ac:dyDescent="0.2">
      <c r="A9" s="41" t="s">
        <v>94</v>
      </c>
      <c r="B9" s="44">
        <v>14882</v>
      </c>
      <c r="C9" s="44">
        <v>16064</v>
      </c>
      <c r="D9" s="44">
        <v>20049</v>
      </c>
      <c r="E9" s="44">
        <v>33441</v>
      </c>
      <c r="F9" s="44">
        <v>38372</v>
      </c>
      <c r="G9" s="44">
        <v>40737</v>
      </c>
    </row>
    <row r="10" spans="1:7" ht="15" customHeight="1" x14ac:dyDescent="0.2">
      <c r="A10" s="41" t="s">
        <v>95</v>
      </c>
      <c r="B10" s="44">
        <v>13928</v>
      </c>
      <c r="C10" s="44">
        <v>22397</v>
      </c>
      <c r="D10" s="44">
        <v>26403</v>
      </c>
      <c r="E10" s="44">
        <v>16600</v>
      </c>
      <c r="F10" s="44">
        <v>14885</v>
      </c>
      <c r="G10" s="44">
        <v>26693</v>
      </c>
    </row>
    <row r="11" spans="1:7" ht="15" customHeight="1" x14ac:dyDescent="0.2">
      <c r="A11" s="40" t="s">
        <v>96</v>
      </c>
      <c r="B11" s="72"/>
      <c r="C11" s="72"/>
      <c r="D11" s="72"/>
      <c r="E11" s="72"/>
      <c r="F11" s="72"/>
      <c r="G11" s="64" t="s">
        <v>3</v>
      </c>
    </row>
    <row r="12" spans="1:7" ht="15" customHeight="1" x14ac:dyDescent="0.2">
      <c r="A12" s="41" t="s">
        <v>52</v>
      </c>
      <c r="B12" s="43">
        <v>199452</v>
      </c>
      <c r="C12" s="43">
        <v>199443</v>
      </c>
      <c r="D12" s="43">
        <v>236990</v>
      </c>
      <c r="E12" s="43">
        <v>211835</v>
      </c>
      <c r="F12" s="43">
        <v>155021</v>
      </c>
      <c r="G12" s="43">
        <v>167575</v>
      </c>
    </row>
    <row r="13" spans="1:7" ht="15" customHeight="1" x14ac:dyDescent="0.2">
      <c r="A13" s="41" t="s">
        <v>90</v>
      </c>
      <c r="B13" s="59">
        <v>0.42</v>
      </c>
      <c r="C13" s="59">
        <v>0.33</v>
      </c>
      <c r="D13" s="59">
        <v>0.33</v>
      </c>
      <c r="E13" s="59">
        <v>0.35</v>
      </c>
      <c r="F13" s="59">
        <v>0.34</v>
      </c>
      <c r="G13" s="59">
        <v>0.32</v>
      </c>
    </row>
    <row r="14" spans="1:7" ht="15" customHeight="1" x14ac:dyDescent="0.2">
      <c r="A14" s="41" t="s">
        <v>97</v>
      </c>
      <c r="B14" s="73"/>
      <c r="C14" s="73"/>
      <c r="D14" s="73"/>
      <c r="E14" s="73"/>
      <c r="F14" s="73"/>
      <c r="G14" s="73"/>
    </row>
    <row r="15" spans="1:7" ht="15" customHeight="1" x14ac:dyDescent="0.2">
      <c r="A15" s="54" t="s">
        <v>98</v>
      </c>
      <c r="B15" s="48">
        <v>29795</v>
      </c>
      <c r="C15" s="44">
        <v>28213</v>
      </c>
      <c r="D15" s="44">
        <v>27580</v>
      </c>
      <c r="E15" s="44">
        <v>26959</v>
      </c>
      <c r="F15" s="44">
        <v>25827</v>
      </c>
      <c r="G15" s="44">
        <v>24713</v>
      </c>
    </row>
    <row r="16" spans="1:7" ht="15" customHeight="1" x14ac:dyDescent="0.2">
      <c r="A16" s="54" t="s">
        <v>99</v>
      </c>
      <c r="B16" s="48">
        <v>6838</v>
      </c>
      <c r="C16" s="44">
        <v>6237</v>
      </c>
      <c r="D16" s="44">
        <v>7203</v>
      </c>
      <c r="E16" s="44">
        <v>6705</v>
      </c>
      <c r="F16" s="44">
        <v>6070</v>
      </c>
      <c r="G16" s="44">
        <v>6228</v>
      </c>
    </row>
    <row r="17" spans="1:7" ht="15" customHeight="1" x14ac:dyDescent="0.2">
      <c r="A17" s="54" t="s">
        <v>100</v>
      </c>
      <c r="B17" s="48">
        <v>3518</v>
      </c>
      <c r="C17" s="44">
        <v>3548</v>
      </c>
      <c r="D17" s="44">
        <v>3655</v>
      </c>
      <c r="E17" s="44">
        <v>3592</v>
      </c>
      <c r="F17" s="44">
        <v>3460</v>
      </c>
      <c r="G17" s="44">
        <v>3223</v>
      </c>
    </row>
    <row r="18" spans="1:7" ht="15" customHeight="1" x14ac:dyDescent="0.2">
      <c r="A18" s="41" t="s">
        <v>101</v>
      </c>
      <c r="B18" s="74">
        <v>1014431</v>
      </c>
      <c r="C18" s="44">
        <v>965036</v>
      </c>
      <c r="D18" s="44">
        <v>989084</v>
      </c>
      <c r="E18" s="44">
        <v>1022513</v>
      </c>
      <c r="F18" s="44">
        <v>1061156</v>
      </c>
      <c r="G18" s="44">
        <v>1083376</v>
      </c>
    </row>
    <row r="19" spans="1:7" ht="15" customHeight="1" x14ac:dyDescent="0.2">
      <c r="A19" s="40" t="s">
        <v>102</v>
      </c>
      <c r="B19" s="72"/>
      <c r="C19" s="72"/>
      <c r="D19" s="72"/>
      <c r="E19" s="72"/>
      <c r="F19" s="72"/>
      <c r="G19" s="72"/>
    </row>
    <row r="20" spans="1:7" ht="15" customHeight="1" x14ac:dyDescent="0.2">
      <c r="A20" s="41" t="s">
        <v>52</v>
      </c>
      <c r="B20" s="43">
        <v>103588</v>
      </c>
      <c r="C20" s="43">
        <v>98345</v>
      </c>
      <c r="D20" s="43">
        <v>71059</v>
      </c>
      <c r="E20" s="43">
        <v>57573</v>
      </c>
      <c r="F20" s="43">
        <v>96235</v>
      </c>
      <c r="G20" s="43">
        <v>97960</v>
      </c>
    </row>
    <row r="21" spans="1:7" ht="15" customHeight="1" x14ac:dyDescent="0.2">
      <c r="A21" s="41" t="s">
        <v>90</v>
      </c>
      <c r="B21" s="59">
        <v>0.28000000000000003</v>
      </c>
      <c r="C21" s="59">
        <v>0.28999999999999998</v>
      </c>
      <c r="D21" s="59">
        <v>0.31</v>
      </c>
      <c r="E21" s="59">
        <v>0.3</v>
      </c>
      <c r="F21" s="59">
        <v>0.35</v>
      </c>
      <c r="G21" s="59">
        <v>0.26</v>
      </c>
    </row>
    <row r="22" spans="1:7" ht="15" customHeight="1" x14ac:dyDescent="0.2">
      <c r="A22" s="98" t="s">
        <v>103</v>
      </c>
      <c r="B22" s="99"/>
      <c r="C22" s="99"/>
      <c r="D22" s="99"/>
      <c r="E22" s="99"/>
      <c r="F22" s="99"/>
      <c r="G22" s="99"/>
    </row>
    <row r="23" spans="1:7" ht="14.1" customHeight="1" x14ac:dyDescent="0.2">
      <c r="A23" s="88" t="s">
        <v>104</v>
      </c>
      <c r="B23" s="90"/>
      <c r="C23" s="90"/>
      <c r="D23" s="90"/>
      <c r="E23" s="90"/>
      <c r="F23" s="90"/>
      <c r="G23" s="90"/>
    </row>
    <row r="24" spans="1:7" ht="14.1" customHeight="1" x14ac:dyDescent="0.2">
      <c r="A24" s="100" t="s">
        <v>51</v>
      </c>
      <c r="B24" s="101"/>
      <c r="C24" s="101"/>
      <c r="D24" s="101"/>
      <c r="E24" s="101"/>
      <c r="F24" s="101"/>
      <c r="G24" s="101"/>
    </row>
    <row r="25" spans="1:7" ht="15" customHeight="1" x14ac:dyDescent="0.2">
      <c r="A25" s="101"/>
      <c r="B25" s="90"/>
      <c r="C25" s="90"/>
      <c r="D25" s="90"/>
      <c r="E25" s="90"/>
      <c r="F25" s="90"/>
      <c r="G25" s="90"/>
    </row>
    <row r="26" spans="1:7" ht="15" customHeight="1" x14ac:dyDescent="0.2"/>
    <row r="27" spans="1:7" ht="15" customHeight="1" x14ac:dyDescent="0.2"/>
    <row r="28" spans="1:7" ht="15" customHeight="1" x14ac:dyDescent="0.2"/>
    <row r="29" spans="1:7" ht="15" customHeight="1" x14ac:dyDescent="0.2"/>
    <row r="30" spans="1:7" ht="15" customHeight="1" x14ac:dyDescent="0.2"/>
    <row r="31" spans="1:7" ht="15" customHeight="1" x14ac:dyDescent="0.2"/>
    <row r="32" spans="1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</sheetData>
  <mergeCells count="5">
    <mergeCell ref="F1:G1"/>
    <mergeCell ref="A22:G22"/>
    <mergeCell ref="A23:G23"/>
    <mergeCell ref="A24:G24"/>
    <mergeCell ref="A25:G25"/>
  </mergeCells>
  <pageMargins left="0" right="0" top="0" bottom="0" header="0.3" footer="0.3"/>
  <pageSetup scale="68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"/>
  <sheetViews>
    <sheetView workbookViewId="0">
      <selection activeCell="G26" sqref="G26"/>
    </sheetView>
  </sheetViews>
  <sheetFormatPr defaultColWidth="21.5" defaultRowHeight="12.75" x14ac:dyDescent="0.2"/>
  <cols>
    <col min="1" max="1" width="61.6640625" customWidth="1"/>
    <col min="2" max="8" width="15.5" customWidth="1"/>
  </cols>
  <sheetData>
    <row r="1" spans="1:26" ht="15" customHeight="1" x14ac:dyDescent="0.25">
      <c r="A1" s="34" t="s">
        <v>0</v>
      </c>
      <c r="B1" s="35" t="s">
        <v>1</v>
      </c>
      <c r="C1" s="35" t="s">
        <v>1</v>
      </c>
      <c r="D1" s="35" t="s">
        <v>1</v>
      </c>
      <c r="E1" s="35" t="s">
        <v>1</v>
      </c>
      <c r="F1" s="35" t="s">
        <v>1</v>
      </c>
      <c r="G1" s="93" t="s">
        <v>2</v>
      </c>
      <c r="H1" s="10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6" ht="8.1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2">
      <c r="A3" s="5" t="s">
        <v>105</v>
      </c>
      <c r="B3" s="75" t="s">
        <v>106</v>
      </c>
      <c r="C3" s="75" t="s">
        <v>107</v>
      </c>
      <c r="D3" s="75" t="s">
        <v>108</v>
      </c>
      <c r="E3" s="75" t="s">
        <v>109</v>
      </c>
      <c r="F3" s="75" t="s">
        <v>110</v>
      </c>
      <c r="G3" s="75" t="s">
        <v>111</v>
      </c>
      <c r="H3" s="75" t="s">
        <v>112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4.1" customHeight="1" x14ac:dyDescent="0.2">
      <c r="A4" s="3"/>
      <c r="B4" s="103" t="s">
        <v>113</v>
      </c>
      <c r="C4" s="90"/>
      <c r="D4" s="90"/>
      <c r="E4" s="90"/>
      <c r="F4" s="90"/>
      <c r="G4" s="90"/>
      <c r="H4" s="90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 x14ac:dyDescent="0.2">
      <c r="A5" s="8" t="s">
        <v>114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5.1" customHeight="1" x14ac:dyDescent="0.2">
      <c r="A6" s="76" t="s">
        <v>115</v>
      </c>
      <c r="B6" s="11">
        <v>15000</v>
      </c>
      <c r="C6" s="11">
        <v>0</v>
      </c>
      <c r="D6" s="11">
        <v>0</v>
      </c>
      <c r="E6" s="11">
        <v>11500</v>
      </c>
      <c r="F6" s="11">
        <v>46500</v>
      </c>
      <c r="G6" s="11">
        <v>982000</v>
      </c>
      <c r="H6" s="11">
        <f t="shared" ref="H6:H11" si="0">SUM(B6:G6)</f>
        <v>1055000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4.95" customHeight="1" x14ac:dyDescent="0.2">
      <c r="A7" s="76" t="s">
        <v>116</v>
      </c>
      <c r="B7" s="12">
        <v>0</v>
      </c>
      <c r="C7" s="12">
        <v>0</v>
      </c>
      <c r="D7" s="12">
        <v>0</v>
      </c>
      <c r="E7" s="12">
        <v>0</v>
      </c>
      <c r="F7" s="12">
        <v>48500</v>
      </c>
      <c r="G7" s="12">
        <v>0</v>
      </c>
      <c r="H7" s="12">
        <f t="shared" si="0"/>
        <v>48500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3" customHeight="1" x14ac:dyDescent="0.2">
      <c r="A8" s="76" t="s">
        <v>117</v>
      </c>
      <c r="B8" s="12">
        <v>200700</v>
      </c>
      <c r="C8" s="12">
        <v>700</v>
      </c>
      <c r="D8" s="12">
        <v>700</v>
      </c>
      <c r="E8" s="12">
        <v>700</v>
      </c>
      <c r="F8" s="12">
        <v>700</v>
      </c>
      <c r="G8" s="12">
        <v>6300</v>
      </c>
      <c r="H8" s="12">
        <f t="shared" si="0"/>
        <v>209800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5.1" customHeight="1" x14ac:dyDescent="0.2">
      <c r="A9" s="76" t="s">
        <v>118</v>
      </c>
      <c r="B9" s="12">
        <v>0</v>
      </c>
      <c r="C9" s="12">
        <v>15000</v>
      </c>
      <c r="D9" s="12">
        <v>0</v>
      </c>
      <c r="E9" s="12">
        <v>0</v>
      </c>
      <c r="F9" s="12">
        <v>0</v>
      </c>
      <c r="G9" s="12">
        <v>35000</v>
      </c>
      <c r="H9" s="12">
        <f t="shared" si="0"/>
        <v>50000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8.1" customHeight="1" x14ac:dyDescent="0.2">
      <c r="A10" s="76" t="s">
        <v>119</v>
      </c>
      <c r="B10" s="12">
        <v>12</v>
      </c>
      <c r="C10" s="12">
        <v>12</v>
      </c>
      <c r="D10" s="12">
        <v>13</v>
      </c>
      <c r="E10" s="12">
        <v>14</v>
      </c>
      <c r="F10" s="12">
        <v>14</v>
      </c>
      <c r="G10" s="12">
        <v>24722</v>
      </c>
      <c r="H10" s="12">
        <f t="shared" si="0"/>
        <v>24787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6.1" customHeight="1" x14ac:dyDescent="0.2">
      <c r="A11" s="76" t="s">
        <v>120</v>
      </c>
      <c r="B11" s="12">
        <v>0</v>
      </c>
      <c r="C11" s="12">
        <v>110100</v>
      </c>
      <c r="D11" s="12">
        <v>0</v>
      </c>
      <c r="E11" s="12">
        <v>0</v>
      </c>
      <c r="F11" s="12">
        <v>0</v>
      </c>
      <c r="G11" s="12">
        <v>0</v>
      </c>
      <c r="H11" s="12">
        <f t="shared" si="0"/>
        <v>110100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2">
      <c r="A12" s="77"/>
      <c r="B12" s="78">
        <f t="shared" ref="B12:H12" si="1">SUM(B6:B11)</f>
        <v>215712</v>
      </c>
      <c r="C12" s="78">
        <f t="shared" si="1"/>
        <v>125812</v>
      </c>
      <c r="D12" s="78">
        <f t="shared" si="1"/>
        <v>713</v>
      </c>
      <c r="E12" s="78">
        <f t="shared" si="1"/>
        <v>12214</v>
      </c>
      <c r="F12" s="78">
        <f t="shared" si="1"/>
        <v>95714</v>
      </c>
      <c r="G12" s="78">
        <f t="shared" si="1"/>
        <v>1048022</v>
      </c>
      <c r="H12" s="78">
        <f t="shared" si="1"/>
        <v>1498187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2">
      <c r="A13" s="8" t="s">
        <v>121</v>
      </c>
      <c r="B13" s="31"/>
      <c r="C13" s="31"/>
      <c r="D13" s="31"/>
      <c r="E13" s="31"/>
      <c r="F13" s="31"/>
      <c r="G13" s="31"/>
      <c r="H13" s="31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4.95" customHeight="1" x14ac:dyDescent="0.2">
      <c r="A14" s="76" t="s">
        <v>122</v>
      </c>
      <c r="B14" s="12">
        <v>36000</v>
      </c>
      <c r="C14" s="12">
        <v>0</v>
      </c>
      <c r="D14" s="12">
        <v>0</v>
      </c>
      <c r="E14" s="12">
        <v>135000</v>
      </c>
      <c r="F14" s="12">
        <v>30000</v>
      </c>
      <c r="G14" s="12">
        <v>125000</v>
      </c>
      <c r="H14" s="12">
        <f>SUM(B14:G14)</f>
        <v>326000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4.95" customHeight="1" x14ac:dyDescent="0.2">
      <c r="A15" s="76" t="s">
        <v>123</v>
      </c>
      <c r="B15" s="12">
        <v>0</v>
      </c>
      <c r="C15" s="12">
        <v>0</v>
      </c>
      <c r="D15" s="12">
        <v>289600</v>
      </c>
      <c r="E15" s="12">
        <v>0</v>
      </c>
      <c r="F15" s="12">
        <v>0</v>
      </c>
      <c r="G15" s="12">
        <v>0</v>
      </c>
      <c r="H15" s="12">
        <f>SUM(B15:G15)</f>
        <v>289600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4.95" customHeight="1" x14ac:dyDescent="0.2">
      <c r="A16" s="76" t="s">
        <v>124</v>
      </c>
      <c r="B16" s="12">
        <v>142</v>
      </c>
      <c r="C16" s="12">
        <v>100</v>
      </c>
      <c r="D16" s="12">
        <v>100</v>
      </c>
      <c r="E16" s="12">
        <v>100</v>
      </c>
      <c r="F16" s="12">
        <v>0</v>
      </c>
      <c r="G16" s="12">
        <v>0</v>
      </c>
      <c r="H16" s="12">
        <f>SUM(B16:G16)</f>
        <v>442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2">
      <c r="A17" s="77"/>
      <c r="B17" s="78">
        <f t="shared" ref="B17:H17" si="2">SUM(B14:B16)</f>
        <v>36142</v>
      </c>
      <c r="C17" s="78">
        <f t="shared" si="2"/>
        <v>100</v>
      </c>
      <c r="D17" s="78">
        <f t="shared" si="2"/>
        <v>289700</v>
      </c>
      <c r="E17" s="78">
        <f t="shared" si="2"/>
        <v>135100</v>
      </c>
      <c r="F17" s="78">
        <f t="shared" si="2"/>
        <v>30000</v>
      </c>
      <c r="G17" s="78">
        <f t="shared" si="2"/>
        <v>125000</v>
      </c>
      <c r="H17" s="78">
        <f t="shared" si="2"/>
        <v>616042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2">
      <c r="A18" s="8" t="s">
        <v>125</v>
      </c>
      <c r="B18" s="11">
        <f t="shared" ref="B18:H18" si="3">B12+B17</f>
        <v>251854</v>
      </c>
      <c r="C18" s="11">
        <f t="shared" si="3"/>
        <v>125912</v>
      </c>
      <c r="D18" s="11">
        <f t="shared" si="3"/>
        <v>290413</v>
      </c>
      <c r="E18" s="11">
        <f t="shared" si="3"/>
        <v>147314</v>
      </c>
      <c r="F18" s="11">
        <f t="shared" si="3"/>
        <v>125714</v>
      </c>
      <c r="G18" s="11">
        <f t="shared" si="3"/>
        <v>1173022</v>
      </c>
      <c r="H18" s="11">
        <f t="shared" si="3"/>
        <v>2114229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 x14ac:dyDescent="0.2">
      <c r="A19" s="8" t="s">
        <v>126</v>
      </c>
      <c r="B19" s="31"/>
      <c r="C19" s="31"/>
      <c r="D19" s="31"/>
      <c r="E19" s="31"/>
      <c r="F19" s="31"/>
      <c r="G19" s="31"/>
      <c r="H19" s="105">
        <v>5207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customHeight="1" x14ac:dyDescent="0.2">
      <c r="A20" s="79" t="s">
        <v>127</v>
      </c>
      <c r="B20" s="80"/>
      <c r="C20" s="80"/>
      <c r="D20" s="80"/>
      <c r="E20" s="80"/>
      <c r="F20" s="80"/>
      <c r="G20" s="80"/>
      <c r="H20" s="106">
        <v>327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2">
      <c r="A21" s="8" t="s">
        <v>128</v>
      </c>
      <c r="B21" s="31"/>
      <c r="C21" s="31"/>
      <c r="D21" s="31"/>
      <c r="E21" s="31"/>
      <c r="F21" s="31"/>
      <c r="G21" s="31"/>
      <c r="H21" s="12">
        <f>H18-H19-H20</f>
        <v>2108695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 x14ac:dyDescent="0.2">
      <c r="A22" s="79" t="s">
        <v>129</v>
      </c>
      <c r="B22" s="80"/>
      <c r="C22" s="80"/>
      <c r="D22" s="80"/>
      <c r="E22" s="80"/>
      <c r="F22" s="80"/>
      <c r="G22" s="80"/>
      <c r="H22" s="12">
        <f>B18</f>
        <v>251854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customHeight="1" x14ac:dyDescent="0.2">
      <c r="A23" s="5" t="s">
        <v>130</v>
      </c>
      <c r="B23" s="81"/>
      <c r="C23" s="81"/>
      <c r="D23" s="81"/>
      <c r="E23" s="81"/>
      <c r="F23" s="81"/>
      <c r="G23" s="81"/>
      <c r="H23" s="82">
        <f>H21-H22</f>
        <v>1856841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customHeight="1" x14ac:dyDescent="0.2">
      <c r="A24" s="104" t="s">
        <v>131</v>
      </c>
      <c r="B24" s="90"/>
      <c r="C24" s="90"/>
      <c r="D24" s="90"/>
      <c r="E24" s="90"/>
      <c r="F24" s="90"/>
      <c r="G24" s="90"/>
      <c r="H24" s="90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</sheetData>
  <mergeCells count="3">
    <mergeCell ref="G1:H1"/>
    <mergeCell ref="B4:H4"/>
    <mergeCell ref="A24:H24"/>
  </mergeCells>
  <pageMargins left="0" right="0" top="0" bottom="0" header="0.3" footer="0.3"/>
  <pageSetup scale="8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Page 1</vt:lpstr>
      <vt:lpstr>Page 2</vt:lpstr>
      <vt:lpstr>Page 3</vt:lpstr>
      <vt:lpstr>Debt </vt:lpstr>
      <vt:lpstr>'Debt '!Print_Area</vt:lpstr>
      <vt:lpstr>'Page 1'!Print_Area</vt:lpstr>
      <vt:lpstr>'Page 2'!Print_Area</vt:lpstr>
      <vt:lpstr>'Page 3'!Print_Area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Statistical Report Work book</dc:title>
  <dc:creator>Workiva - Christy Dirk-Senn</dc:creator>
  <cp:lastModifiedBy>Dirk-Senn, Christy</cp:lastModifiedBy>
  <dcterms:modified xsi:type="dcterms:W3CDTF">2019-03-06T18:45:27Z</dcterms:modified>
</cp:coreProperties>
</file>